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910" windowWidth="21075" windowHeight="8040" tabRatio="593"/>
  </bookViews>
  <sheets>
    <sheet name="Analise Financeira" sheetId="1" r:id="rId1"/>
    <sheet name="Diligência" sheetId="3" r:id="rId2"/>
  </sheets>
  <definedNames>
    <definedName name="_xlnm._FilterDatabase" localSheetId="0" hidden="1">'Analise Financeira'!$A$2:$T$149</definedName>
    <definedName name="_xlnm.Print_Area" localSheetId="0">'Analise Financeira'!$A$1:$T$152</definedName>
  </definedNames>
  <calcPr calcId="145621"/>
</workbook>
</file>

<file path=xl/calcChain.xml><?xml version="1.0" encoding="utf-8"?>
<calcChain xmlns="http://schemas.openxmlformats.org/spreadsheetml/2006/main">
  <c r="G65" i="1" l="1"/>
  <c r="T65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49" i="1"/>
  <c r="T43" i="1"/>
  <c r="T44" i="1"/>
  <c r="T45" i="1"/>
  <c r="T46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1" i="1"/>
  <c r="T20" i="1"/>
  <c r="T19" i="1"/>
  <c r="T18" i="1"/>
  <c r="T17" i="1"/>
  <c r="T16" i="1"/>
  <c r="T15" i="1"/>
  <c r="T14" i="1"/>
  <c r="T13" i="1"/>
  <c r="T12" i="1"/>
  <c r="T9" i="1"/>
  <c r="T8" i="1"/>
  <c r="T7" i="1"/>
  <c r="T6" i="1"/>
  <c r="T5" i="1"/>
  <c r="T67" i="1"/>
  <c r="T68" i="1"/>
  <c r="T69" i="1"/>
  <c r="T70" i="1"/>
  <c r="T71" i="1"/>
  <c r="T72" i="1"/>
  <c r="T73" i="1"/>
  <c r="T74" i="1"/>
  <c r="T75" i="1"/>
  <c r="T76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4" i="1"/>
  <c r="T115" i="1"/>
  <c r="T116" i="1"/>
  <c r="T117" i="1"/>
  <c r="T118" i="1"/>
  <c r="T119" i="1"/>
  <c r="T120" i="1"/>
  <c r="T121" i="1"/>
  <c r="T122" i="1"/>
  <c r="T123" i="1"/>
  <c r="T126" i="1"/>
  <c r="T127" i="1"/>
  <c r="T128" i="1"/>
  <c r="T129" i="1"/>
  <c r="T130" i="1"/>
  <c r="T133" i="1"/>
  <c r="T134" i="1"/>
  <c r="T135" i="1"/>
  <c r="T136" i="1"/>
  <c r="T137" i="1"/>
  <c r="T138" i="1"/>
  <c r="T139" i="1"/>
  <c r="T140" i="1"/>
  <c r="T141" i="1"/>
  <c r="T142" i="1"/>
  <c r="T145" i="1"/>
  <c r="T146" i="1"/>
  <c r="T147" i="1"/>
  <c r="T148" i="1"/>
  <c r="T22" i="1"/>
  <c r="S138" i="1" l="1"/>
  <c r="P138" i="1"/>
  <c r="S119" i="1"/>
  <c r="P119" i="1"/>
  <c r="S82" i="1"/>
  <c r="P82" i="1"/>
  <c r="S72" i="1"/>
  <c r="P72" i="1"/>
  <c r="S54" i="1"/>
  <c r="P54" i="1"/>
  <c r="S38" i="1"/>
  <c r="P38" i="1"/>
  <c r="G138" i="1" l="1"/>
  <c r="G77" i="1" l="1"/>
  <c r="G119" i="1" l="1"/>
  <c r="G82" i="1"/>
  <c r="S58" i="1" l="1"/>
  <c r="P58" i="1"/>
  <c r="S59" i="1"/>
  <c r="P59" i="1"/>
  <c r="P64" i="1"/>
  <c r="S145" i="1"/>
  <c r="T77" i="1" l="1"/>
  <c r="R108" i="1"/>
  <c r="R61" i="1"/>
  <c r="R45" i="1"/>
  <c r="J6" i="1"/>
  <c r="P35" i="1"/>
  <c r="M35" i="1"/>
  <c r="J35" i="1"/>
  <c r="S99" i="1"/>
  <c r="S64" i="1"/>
  <c r="S12" i="1"/>
  <c r="S133" i="1"/>
  <c r="S126" i="1"/>
  <c r="S114" i="1"/>
  <c r="S86" i="1"/>
  <c r="S67" i="1"/>
  <c r="S49" i="1"/>
  <c r="S28" i="1"/>
  <c r="S85" i="1" l="1"/>
  <c r="S136" i="1"/>
  <c r="S129" i="1"/>
  <c r="S117" i="1"/>
  <c r="S81" i="1"/>
  <c r="S70" i="1"/>
  <c r="S52" i="1"/>
  <c r="S137" i="1"/>
  <c r="S118" i="1"/>
  <c r="S80" i="1"/>
  <c r="S71" i="1"/>
  <c r="S53" i="1"/>
  <c r="S105" i="1"/>
  <c r="S63" i="1"/>
  <c r="S141" i="1"/>
  <c r="S130" i="1"/>
  <c r="S122" i="1"/>
  <c r="S102" i="1"/>
  <c r="S75" i="1"/>
  <c r="S57" i="1"/>
  <c r="S135" i="1"/>
  <c r="S134" i="1"/>
  <c r="S128" i="1"/>
  <c r="S127" i="1"/>
  <c r="S116" i="1"/>
  <c r="S115" i="1"/>
  <c r="S90" i="1"/>
  <c r="S89" i="1"/>
  <c r="S69" i="1"/>
  <c r="S68" i="1"/>
  <c r="S51" i="1"/>
  <c r="S50" i="1"/>
  <c r="P27" i="1"/>
  <c r="M27" i="1"/>
  <c r="S146" i="1"/>
  <c r="S147" i="1"/>
  <c r="S148" i="1"/>
  <c r="S139" i="1"/>
  <c r="S140" i="1"/>
  <c r="S142" i="1"/>
  <c r="S120" i="1"/>
  <c r="S121" i="1"/>
  <c r="S123" i="1"/>
  <c r="S83" i="1"/>
  <c r="S84" i="1"/>
  <c r="S87" i="1"/>
  <c r="S88" i="1"/>
  <c r="S91" i="1"/>
  <c r="S92" i="1"/>
  <c r="S93" i="1"/>
  <c r="S94" i="1"/>
  <c r="S95" i="1"/>
  <c r="S96" i="1"/>
  <c r="S97" i="1"/>
  <c r="S98" i="1"/>
  <c r="S100" i="1"/>
  <c r="S101" i="1"/>
  <c r="S103" i="1"/>
  <c r="S104" i="1"/>
  <c r="S106" i="1"/>
  <c r="S107" i="1"/>
  <c r="S108" i="1"/>
  <c r="S109" i="1"/>
  <c r="S110" i="1"/>
  <c r="S111" i="1"/>
  <c r="S79" i="1"/>
  <c r="S73" i="1"/>
  <c r="S74" i="1"/>
  <c r="S76" i="1"/>
  <c r="S55" i="1"/>
  <c r="S56" i="1"/>
  <c r="S60" i="1"/>
  <c r="S61" i="1"/>
  <c r="S62" i="1"/>
  <c r="S25" i="1"/>
  <c r="S26" i="1"/>
  <c r="S27" i="1"/>
  <c r="S29" i="1"/>
  <c r="S30" i="1"/>
  <c r="S31" i="1"/>
  <c r="S32" i="1"/>
  <c r="S33" i="1"/>
  <c r="S34" i="1"/>
  <c r="S35" i="1"/>
  <c r="S36" i="1"/>
  <c r="S37" i="1"/>
  <c r="S39" i="1"/>
  <c r="S40" i="1"/>
  <c r="S41" i="1"/>
  <c r="S42" i="1"/>
  <c r="S43" i="1"/>
  <c r="S44" i="1"/>
  <c r="S45" i="1"/>
  <c r="S46" i="1"/>
  <c r="S24" i="1"/>
  <c r="S6" i="1"/>
  <c r="S7" i="1"/>
  <c r="S8" i="1"/>
  <c r="S9" i="1"/>
  <c r="S5" i="1"/>
  <c r="S13" i="1"/>
  <c r="S14" i="1"/>
  <c r="S15" i="1"/>
  <c r="S16" i="1"/>
  <c r="S17" i="1"/>
  <c r="S18" i="1"/>
  <c r="S19" i="1"/>
  <c r="S20" i="1"/>
  <c r="S21" i="1"/>
  <c r="P14" i="1"/>
  <c r="M14" i="1"/>
  <c r="J14" i="1"/>
  <c r="P13" i="1"/>
  <c r="M13" i="1"/>
  <c r="J13" i="1"/>
  <c r="P33" i="1"/>
  <c r="M33" i="1"/>
  <c r="J33" i="1"/>
  <c r="P32" i="1"/>
  <c r="M32" i="1"/>
  <c r="J32" i="1"/>
  <c r="P51" i="1"/>
  <c r="M51" i="1"/>
  <c r="J51" i="1"/>
  <c r="P50" i="1"/>
  <c r="M50" i="1"/>
  <c r="J50" i="1"/>
  <c r="P69" i="1"/>
  <c r="M69" i="1"/>
  <c r="J69" i="1"/>
  <c r="P68" i="1"/>
  <c r="M68" i="1"/>
  <c r="J68" i="1"/>
  <c r="P26" i="1"/>
  <c r="M26" i="1"/>
  <c r="J26" i="1"/>
  <c r="P63" i="1"/>
  <c r="M63" i="1"/>
  <c r="J148" i="1"/>
  <c r="M148" i="1"/>
  <c r="P148" i="1"/>
  <c r="P147" i="1"/>
  <c r="P146" i="1"/>
  <c r="P145" i="1"/>
  <c r="M147" i="1"/>
  <c r="M146" i="1"/>
  <c r="M145" i="1"/>
  <c r="M142" i="1"/>
  <c r="M141" i="1"/>
  <c r="M140" i="1"/>
  <c r="M139" i="1"/>
  <c r="M138" i="1"/>
  <c r="M137" i="1"/>
  <c r="M136" i="1"/>
  <c r="M135" i="1"/>
  <c r="M134" i="1"/>
  <c r="M133" i="1"/>
  <c r="M130" i="1"/>
  <c r="M129" i="1"/>
  <c r="M128" i="1"/>
  <c r="M127" i="1"/>
  <c r="M126" i="1"/>
  <c r="M123" i="1"/>
  <c r="M122" i="1"/>
  <c r="M121" i="1"/>
  <c r="M120" i="1"/>
  <c r="M119" i="1"/>
  <c r="M118" i="1"/>
  <c r="M117" i="1"/>
  <c r="M116" i="1"/>
  <c r="M115" i="1"/>
  <c r="M114" i="1"/>
  <c r="M106" i="1"/>
  <c r="M111" i="1"/>
  <c r="M110" i="1"/>
  <c r="M109" i="1"/>
  <c r="M108" i="1"/>
  <c r="M107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6" i="1"/>
  <c r="M75" i="1"/>
  <c r="M74" i="1"/>
  <c r="M73" i="1"/>
  <c r="M72" i="1"/>
  <c r="M71" i="1"/>
  <c r="M70" i="1"/>
  <c r="M67" i="1"/>
  <c r="M62" i="1"/>
  <c r="M61" i="1"/>
  <c r="M60" i="1"/>
  <c r="M59" i="1"/>
  <c r="M58" i="1"/>
  <c r="M57" i="1"/>
  <c r="M56" i="1"/>
  <c r="M55" i="1"/>
  <c r="M54" i="1"/>
  <c r="M53" i="1"/>
  <c r="M52" i="1"/>
  <c r="M49" i="1"/>
  <c r="M46" i="1"/>
  <c r="M45" i="1"/>
  <c r="M44" i="1"/>
  <c r="M43" i="1"/>
  <c r="M42" i="1"/>
  <c r="M41" i="1"/>
  <c r="M40" i="1"/>
  <c r="M39" i="1"/>
  <c r="M38" i="1"/>
  <c r="M37" i="1"/>
  <c r="M36" i="1"/>
  <c r="M34" i="1"/>
  <c r="M31" i="1"/>
  <c r="M30" i="1"/>
  <c r="M29" i="1"/>
  <c r="M28" i="1"/>
  <c r="M25" i="1"/>
  <c r="M24" i="1"/>
  <c r="M15" i="1"/>
  <c r="M16" i="1"/>
  <c r="M17" i="1"/>
  <c r="M18" i="1"/>
  <c r="M19" i="1"/>
  <c r="M20" i="1"/>
  <c r="M21" i="1"/>
  <c r="M12" i="1"/>
  <c r="M6" i="1"/>
  <c r="M7" i="1"/>
  <c r="M8" i="1"/>
  <c r="M9" i="1"/>
  <c r="M5" i="1"/>
  <c r="P142" i="1"/>
  <c r="P141" i="1"/>
  <c r="P140" i="1"/>
  <c r="P139" i="1"/>
  <c r="P137" i="1"/>
  <c r="P136" i="1"/>
  <c r="P135" i="1"/>
  <c r="P134" i="1"/>
  <c r="P133" i="1"/>
  <c r="P130" i="1"/>
  <c r="P129" i="1"/>
  <c r="P128" i="1"/>
  <c r="P127" i="1"/>
  <c r="P126" i="1"/>
  <c r="P123" i="1"/>
  <c r="P122" i="1"/>
  <c r="P121" i="1"/>
  <c r="P120" i="1"/>
  <c r="P118" i="1"/>
  <c r="P117" i="1"/>
  <c r="P116" i="1"/>
  <c r="P115" i="1"/>
  <c r="P114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1" i="1"/>
  <c r="P80" i="1"/>
  <c r="P79" i="1"/>
  <c r="P76" i="1"/>
  <c r="P75" i="1"/>
  <c r="P74" i="1"/>
  <c r="P73" i="1"/>
  <c r="P71" i="1"/>
  <c r="P70" i="1"/>
  <c r="P67" i="1"/>
  <c r="P62" i="1"/>
  <c r="P61" i="1"/>
  <c r="P60" i="1"/>
  <c r="P57" i="1"/>
  <c r="P56" i="1"/>
  <c r="P55" i="1"/>
  <c r="P53" i="1"/>
  <c r="P52" i="1"/>
  <c r="P49" i="1"/>
  <c r="P25" i="1"/>
  <c r="P28" i="1"/>
  <c r="P29" i="1"/>
  <c r="P30" i="1"/>
  <c r="P31" i="1"/>
  <c r="P34" i="1"/>
  <c r="P36" i="1"/>
  <c r="P37" i="1"/>
  <c r="P39" i="1"/>
  <c r="P40" i="1"/>
  <c r="P41" i="1"/>
  <c r="P42" i="1"/>
  <c r="P43" i="1"/>
  <c r="P44" i="1"/>
  <c r="P45" i="1"/>
  <c r="P46" i="1"/>
  <c r="P24" i="1"/>
  <c r="P15" i="1"/>
  <c r="P16" i="1"/>
  <c r="P17" i="1"/>
  <c r="P18" i="1"/>
  <c r="P19" i="1"/>
  <c r="P20" i="1"/>
  <c r="P21" i="1"/>
  <c r="P12" i="1"/>
  <c r="P6" i="1"/>
  <c r="P7" i="1"/>
  <c r="P8" i="1"/>
  <c r="P9" i="1"/>
  <c r="P5" i="1"/>
  <c r="G19" i="1"/>
  <c r="J147" i="1"/>
  <c r="J146" i="1"/>
  <c r="J145" i="1"/>
  <c r="J142" i="1"/>
  <c r="J141" i="1"/>
  <c r="J140" i="1"/>
  <c r="J139" i="1"/>
  <c r="J138" i="1"/>
  <c r="J137" i="1"/>
  <c r="J136" i="1"/>
  <c r="J135" i="1"/>
  <c r="J134" i="1"/>
  <c r="J133" i="1"/>
  <c r="J130" i="1"/>
  <c r="J129" i="1"/>
  <c r="J128" i="1"/>
  <c r="J127" i="1"/>
  <c r="J126" i="1"/>
  <c r="J123" i="1"/>
  <c r="J122" i="1"/>
  <c r="J121" i="1"/>
  <c r="J120" i="1"/>
  <c r="J119" i="1"/>
  <c r="J118" i="1"/>
  <c r="J117" i="1"/>
  <c r="J116" i="1"/>
  <c r="J115" i="1"/>
  <c r="J114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6" i="1"/>
  <c r="J75" i="1"/>
  <c r="J74" i="1"/>
  <c r="J73" i="1"/>
  <c r="J72" i="1"/>
  <c r="J71" i="1"/>
  <c r="J70" i="1"/>
  <c r="J67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49" i="1"/>
  <c r="J25" i="1"/>
  <c r="J27" i="1"/>
  <c r="J28" i="1"/>
  <c r="J29" i="1"/>
  <c r="J30" i="1"/>
  <c r="J31" i="1"/>
  <c r="J34" i="1"/>
  <c r="J36" i="1"/>
  <c r="J37" i="1"/>
  <c r="J38" i="1"/>
  <c r="J39" i="1"/>
  <c r="J40" i="1"/>
  <c r="J41" i="1"/>
  <c r="J42" i="1"/>
  <c r="J43" i="1"/>
  <c r="J44" i="1"/>
  <c r="J45" i="1"/>
  <c r="J46" i="1"/>
  <c r="J24" i="1"/>
  <c r="J15" i="1"/>
  <c r="J16" i="1"/>
  <c r="J17" i="1"/>
  <c r="J18" i="1"/>
  <c r="J19" i="1"/>
  <c r="J20" i="1"/>
  <c r="J21" i="1"/>
  <c r="J12" i="1"/>
  <c r="G13" i="1"/>
  <c r="G5" i="1"/>
  <c r="G145" i="1"/>
  <c r="G146" i="1"/>
  <c r="G147" i="1"/>
  <c r="G134" i="1"/>
  <c r="G135" i="1"/>
  <c r="G136" i="1"/>
  <c r="G137" i="1"/>
  <c r="G139" i="1"/>
  <c r="G140" i="1"/>
  <c r="G141" i="1"/>
  <c r="G142" i="1"/>
  <c r="G133" i="1"/>
  <c r="G127" i="1"/>
  <c r="G128" i="1"/>
  <c r="G129" i="1"/>
  <c r="G130" i="1"/>
  <c r="G126" i="1"/>
  <c r="G115" i="1"/>
  <c r="G116" i="1"/>
  <c r="G117" i="1"/>
  <c r="G118" i="1"/>
  <c r="G120" i="1"/>
  <c r="G121" i="1"/>
  <c r="G122" i="1"/>
  <c r="G123" i="1"/>
  <c r="G114" i="1"/>
  <c r="G111" i="1"/>
  <c r="G80" i="1"/>
  <c r="G81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79" i="1"/>
  <c r="G61" i="1"/>
  <c r="G50" i="1"/>
  <c r="G51" i="1"/>
  <c r="G52" i="1"/>
  <c r="G53" i="1"/>
  <c r="G55" i="1"/>
  <c r="G56" i="1"/>
  <c r="G57" i="1"/>
  <c r="G58" i="1"/>
  <c r="G59" i="1"/>
  <c r="G60" i="1"/>
  <c r="G62" i="1"/>
  <c r="G64" i="1"/>
  <c r="G49" i="1"/>
  <c r="T131" i="1" l="1"/>
  <c r="T143" i="1"/>
  <c r="T124" i="1"/>
  <c r="T112" i="1"/>
  <c r="G149" i="1"/>
  <c r="G112" i="1"/>
  <c r="G143" i="1"/>
  <c r="G131" i="1"/>
  <c r="G124" i="1"/>
  <c r="G24" i="1"/>
  <c r="G12" i="1"/>
  <c r="G14" i="1"/>
  <c r="G15" i="1"/>
  <c r="G16" i="1"/>
  <c r="G18" i="1"/>
  <c r="G20" i="1"/>
  <c r="G21" i="1"/>
  <c r="G6" i="1"/>
  <c r="G7" i="1"/>
  <c r="G8" i="1"/>
  <c r="G9" i="1"/>
  <c r="T10" i="1" l="1"/>
  <c r="T149" i="1"/>
  <c r="T47" i="1"/>
  <c r="G47" i="1"/>
  <c r="G22" i="1"/>
  <c r="G10" i="1"/>
  <c r="J5" i="1"/>
  <c r="J7" i="1"/>
  <c r="J8" i="1"/>
  <c r="J9" i="1"/>
  <c r="T151" i="1" l="1"/>
</calcChain>
</file>

<file path=xl/sharedStrings.xml><?xml version="1.0" encoding="utf-8"?>
<sst xmlns="http://schemas.openxmlformats.org/spreadsheetml/2006/main" count="744" uniqueCount="279">
  <si>
    <t>Item</t>
  </si>
  <si>
    <t>Justificativa para o valor solicitado</t>
  </si>
  <si>
    <t>Unidade de Medida</t>
  </si>
  <si>
    <t>Valor Unitário</t>
  </si>
  <si>
    <t>Valor Total</t>
  </si>
  <si>
    <t>TOTAL</t>
  </si>
  <si>
    <t>Preço Publico
Valor Total</t>
  </si>
  <si>
    <t>Preço Publico
Valor Unitário</t>
  </si>
  <si>
    <t>QTD.</t>
  </si>
  <si>
    <t>Fonte</t>
  </si>
  <si>
    <t>1.1</t>
  </si>
  <si>
    <t>3.1</t>
  </si>
  <si>
    <t>Diligência</t>
  </si>
  <si>
    <t>Descrição</t>
  </si>
  <si>
    <t>1.3</t>
  </si>
  <si>
    <t>1.4</t>
  </si>
  <si>
    <t>3.2</t>
  </si>
  <si>
    <t>3.3</t>
  </si>
  <si>
    <t>4.4</t>
  </si>
  <si>
    <t>4.6</t>
  </si>
  <si>
    <t>6.1</t>
  </si>
  <si>
    <t>2.5</t>
  </si>
  <si>
    <t>6.6</t>
  </si>
  <si>
    <t>6.7</t>
  </si>
  <si>
    <t>6.10</t>
  </si>
  <si>
    <t>Solicita-se comprovantes de referencia de valor de cachê</t>
  </si>
  <si>
    <t>justificar contratação do item, visto que a equipe de trabalho não soma o quantitativo solicitado.</t>
  </si>
  <si>
    <t>Demonstrar no croqui do evento onde será destinado as estruturas solicitadas</t>
  </si>
  <si>
    <t>Solicita-se que demonstre período de jornada de trabalho</t>
  </si>
  <si>
    <t>Solicita-se que demonstre período  de jornada de trabalho e justificar a contratação dos serviços,  visto que configura-se o mesmo objeto de atendimento.</t>
  </si>
  <si>
    <t>Solicita-se que demonstre período de jornada de trabalho e apresentar curriculo</t>
  </si>
  <si>
    <t>Valor Aprovado</t>
  </si>
  <si>
    <t xml:space="preserve">Produtor Executivo </t>
  </si>
  <si>
    <t>1.2</t>
  </si>
  <si>
    <t xml:space="preserve">Diretor Geral </t>
  </si>
  <si>
    <t>Assistente de Diretor</t>
  </si>
  <si>
    <t>Diretor de Produção</t>
  </si>
  <si>
    <t>1.5</t>
  </si>
  <si>
    <t>Assistente de Produção (5)</t>
  </si>
  <si>
    <t>Semana</t>
  </si>
  <si>
    <t>Tabela FGV + IPCA</t>
  </si>
  <si>
    <t>Ata de registro de preço da Secult nº 01/2018</t>
  </si>
  <si>
    <t>2.1</t>
  </si>
  <si>
    <t>2.2</t>
  </si>
  <si>
    <t>Banheiro químico STANDARD.</t>
  </si>
  <si>
    <t>2.3</t>
  </si>
  <si>
    <t>2.4</t>
  </si>
  <si>
    <t>Segurança desarmada</t>
  </si>
  <si>
    <t>Brigada de incêndio para emergências em eventos.</t>
  </si>
  <si>
    <t>2.6</t>
  </si>
  <si>
    <t>Drag Quenn</t>
  </si>
  <si>
    <t>2.7</t>
  </si>
  <si>
    <t>DJ</t>
  </si>
  <si>
    <t>2.8</t>
  </si>
  <si>
    <t>CAMISA DE MALHA C/ MANGA CURTA</t>
  </si>
  <si>
    <t>2.9</t>
  </si>
  <si>
    <t>2.10</t>
  </si>
  <si>
    <t>Decoração com bandeira LGBT 1,20X1,50 cm</t>
  </si>
  <si>
    <t>Ata de registro de preço SEI-GDF nº 01/2018 - item 59.3</t>
  </si>
  <si>
    <t>Diaria</t>
  </si>
  <si>
    <t>AN Serviços Profissionais</t>
  </si>
  <si>
    <t>Ata de Registro de Preços SEI - GDF nº 01/2018 - Lote 90. Item 92.1</t>
  </si>
  <si>
    <t>Ata de Registro de Preços SEI - GDF nº 01/2018 - Lote 39. Item 39.1</t>
  </si>
  <si>
    <t>Cachê</t>
  </si>
  <si>
    <t>TABELA DE REMUNERAÇÃO – SISCULT/2014 - ARTE URBANA - REMUNERAÇÃO PARA DJ/GRAFITTE - Atuação DJ - entre 01 a 03 horas com pickup mk2</t>
  </si>
  <si>
    <t>Tabela FGV mão de obra código nº 170 - valor atualizado</t>
  </si>
  <si>
    <t>impressão</t>
  </si>
  <si>
    <t>Ata de Registro de Preços SEI - GDF nº 01/2018 -  Item 55.11</t>
  </si>
  <si>
    <t>Unidade</t>
  </si>
  <si>
    <t>www.mercadolivre.com.br</t>
  </si>
  <si>
    <t>unidade</t>
  </si>
  <si>
    <t>Extintor de incêndio classe ABC 6kg.</t>
  </si>
  <si>
    <t>3.4</t>
  </si>
  <si>
    <t>3.5</t>
  </si>
  <si>
    <t>3.6</t>
  </si>
  <si>
    <t>Pulseira de vinil, para identificação e acesso, com fecho de lacre.</t>
  </si>
  <si>
    <t>3.7</t>
  </si>
  <si>
    <t>3.8</t>
  </si>
  <si>
    <t>Van Executiva</t>
  </si>
  <si>
    <t>3.9</t>
  </si>
  <si>
    <t>3.10</t>
  </si>
  <si>
    <t>3.11</t>
  </si>
  <si>
    <t>3.12</t>
  </si>
  <si>
    <t>Contratação de artista nacional LGBT Inês Brasil, para show na parada do Orgulho  LGBT de Santa Maria/DF.</t>
  </si>
  <si>
    <t>3.13</t>
  </si>
  <si>
    <t>3.14</t>
  </si>
  <si>
    <t>Fornecimento de Kit Lanche. Para equipe de trabalho, segurança, brigadista e voluntárioa- Será servido pela manhã e à tarde</t>
  </si>
  <si>
    <t>3.15</t>
  </si>
  <si>
    <t>3.16</t>
  </si>
  <si>
    <t>3.17</t>
  </si>
  <si>
    <t>Fornecimento de almoço-  para a equipe de trabalho e voluntários</t>
  </si>
  <si>
    <t>3.18</t>
  </si>
  <si>
    <t>Gerador 180 kva  - para  12 horas</t>
  </si>
  <si>
    <t>3.19</t>
  </si>
  <si>
    <t>Iluminação de médio porte</t>
  </si>
  <si>
    <t>3.20</t>
  </si>
  <si>
    <t>Sonorização  de médio porte</t>
  </si>
  <si>
    <t>3.21</t>
  </si>
  <si>
    <t>3.22</t>
  </si>
  <si>
    <t>Decoração com balões nº 9</t>
  </si>
  <si>
    <t>3.23</t>
  </si>
  <si>
    <t>Kit Mobiliário Para Camarim simples</t>
  </si>
  <si>
    <t>JCS Produções e Eventos</t>
  </si>
  <si>
    <t>Serviço</t>
  </si>
  <si>
    <t>diaria</t>
  </si>
  <si>
    <t>Ata de Registro de Preços SEI - GDF nº 01/2018 - Lote 48. Item 48.22</t>
  </si>
  <si>
    <t>Ata de Registro de Preços SEI - GDF nº 01/2018 - Lote 54. Item 54.3</t>
  </si>
  <si>
    <t>Tabela FGV mão de obra código nº 126 - valor atualizado</t>
  </si>
  <si>
    <t>Artista nacional LGBT Inês Brasil, para show na parada do Orgulho  LGBT de Santa Maria/DF.</t>
  </si>
  <si>
    <t>Ata de Registro de Preços SEI - GDF nº 01/2018 -Lote 05 -  Item 56.7</t>
  </si>
  <si>
    <t>Ata de Registro de Preços SEI - GDF nº 01/2018 -  Item 56.1</t>
  </si>
  <si>
    <t>Ata de Registro de Preços SEI - GDF nº 01/2018 - Item 30.4</t>
  </si>
  <si>
    <t>Diária</t>
  </si>
  <si>
    <t>Ata de Registro de Preços SEI - GDF nº 01/2018 - Lote 36. Item 82.1</t>
  </si>
  <si>
    <t>Dária</t>
  </si>
  <si>
    <t>Ata de Registro de Preços SEI - GDF nº 01/2018 - Lote 84 - Item 84.1</t>
  </si>
  <si>
    <t>Ata de Registro de Preços SEI - GDF nº 01/2018 - Lote 52 - Item 52.2</t>
  </si>
  <si>
    <t>Meta 1 - Estruturção do gerenciamento das ações estratégicas do projeto Brasília Sem LGBTfobia/2019 , por meio da contratação de integrantes de equipe técnica gerencial para execução e prestação de contas, visando a garantia das manifestações e atividades paralelas, atingimento do objeto planejado. As contratações atendem as metas do projeto relativas à realização das duas  paradas do orgulho LGBT, a Feira da Diversidade  LGBT e atividades decorrentes.</t>
  </si>
  <si>
    <t>4.1</t>
  </si>
  <si>
    <t>4.2</t>
  </si>
  <si>
    <t>4.3</t>
  </si>
  <si>
    <t>4.5</t>
  </si>
  <si>
    <t>4.7</t>
  </si>
  <si>
    <t>4.8</t>
  </si>
  <si>
    <t>4.9</t>
  </si>
  <si>
    <t>4.10</t>
  </si>
  <si>
    <t>4.11</t>
  </si>
  <si>
    <t>4.12</t>
  </si>
  <si>
    <t>4.13</t>
  </si>
  <si>
    <t>Contratação da banda LGBT local, :" Gil Pinheiro e Cerrado"</t>
  </si>
  <si>
    <t>4.14</t>
  </si>
  <si>
    <t>4.15</t>
  </si>
  <si>
    <t xml:space="preserve">Meta 5: Contratação de recursos de infraestrutura, artísticos e culturais de temática LGBT para apoiar a realização  da   Cidade Satélite em Recanto das Emas/DF dia 28 de julho de 2019 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</si>
  <si>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</si>
  <si>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</si>
  <si>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</si>
  <si>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</si>
  <si>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</si>
  <si>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</si>
  <si>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</si>
  <si>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</si>
  <si>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</si>
  <si>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</si>
  <si>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Pulseiras de vinil para identificação e acesso, com fecho de lacre (preta-acesso livre; vermelha-acesso palco)</t>
  </si>
  <si>
    <t>6.2</t>
  </si>
  <si>
    <t>6.3</t>
  </si>
  <si>
    <t>6.4</t>
  </si>
  <si>
    <t>6.5</t>
  </si>
  <si>
    <t>Contratação artista nacional , Gloria Groove, para show -feira da diversidade</t>
  </si>
  <si>
    <t>Coquetel para Camarim</t>
  </si>
  <si>
    <t>6.8</t>
  </si>
  <si>
    <t xml:space="preserve">Trio Elétrico de Grande Porte </t>
  </si>
  <si>
    <t>6.9</t>
  </si>
  <si>
    <t>6.11</t>
  </si>
  <si>
    <t>Banheiros químicos adaptado - PNE</t>
  </si>
  <si>
    <t>6.12</t>
  </si>
  <si>
    <t>6.13</t>
  </si>
  <si>
    <t>Montagem e desmontagem de  tendas 10x10 com iluminação</t>
  </si>
  <si>
    <t>6.14</t>
  </si>
  <si>
    <t>Montagem e desmontagem tendas fechadas 5x5 com iluminação (para camarins simples)</t>
  </si>
  <si>
    <t>6.15</t>
  </si>
  <si>
    <t>Sonorização de pequeno porte</t>
  </si>
  <si>
    <t>6.16</t>
  </si>
  <si>
    <t>Hotel Categoria 4 Estrelas: Apto.
SINGLE (quarto individual)</t>
  </si>
  <si>
    <t>6.17</t>
  </si>
  <si>
    <t>Hotel Categoria 4 Estrelas: Apto.
SINGLE (quarto duplo).</t>
  </si>
  <si>
    <t>6.18</t>
  </si>
  <si>
    <t>Totens, com acabamento medindo 2.20 cmX1 m com  pontos de energia</t>
  </si>
  <si>
    <t>6.19</t>
  </si>
  <si>
    <t>Mesa branca quadrada de plástico</t>
  </si>
  <si>
    <t>6.20</t>
  </si>
  <si>
    <t>Cadeiras brancas de plástico</t>
  </si>
  <si>
    <t>6.21</t>
  </si>
  <si>
    <t>6.22</t>
  </si>
  <si>
    <t xml:space="preserve"> DJ </t>
  </si>
  <si>
    <t>6.23</t>
  </si>
  <si>
    <t>Adesivos medindo 2.20 cmX1 m, com acabamento para totens</t>
  </si>
  <si>
    <t>6.24</t>
  </si>
  <si>
    <t>6.25</t>
  </si>
  <si>
    <t xml:space="preserve">Fornecimento de almoço. Para equipe de trabalho,  expositores, segurança, brigada e  vontários na feira da diversidade </t>
  </si>
  <si>
    <t>6.26</t>
  </si>
  <si>
    <t>6.27</t>
  </si>
  <si>
    <t>6.28</t>
  </si>
  <si>
    <t>Grade para controle de público, com pés e pinos metálicos para encaixe e fixação.</t>
  </si>
  <si>
    <t>6.29</t>
  </si>
  <si>
    <t>6.30</t>
  </si>
  <si>
    <t>6.31</t>
  </si>
  <si>
    <t>Banner/Faixa de lona medindo 9X5 metros com acabamento</t>
  </si>
  <si>
    <t>6.32</t>
  </si>
  <si>
    <t>6.33</t>
  </si>
  <si>
    <t>Fornecimento de brunch (por pessoa)</t>
  </si>
  <si>
    <t xml:space="preserve">Artista nacional, Glória Groove, para apresentação na Feira da Diversidade LGBT </t>
  </si>
  <si>
    <t>Artista nacional, Mulher Pepita, para apresentação na Feira da Diversidade LGBT</t>
  </si>
  <si>
    <t>Ata de Registro de Preços SEI - GDF nº 01/2018 - Item 55.78</t>
  </si>
  <si>
    <t>Ata de Registro de Preços SEI - GDF nº 01/2018 - Lote 55 - Item 55.12</t>
  </si>
  <si>
    <t>Ata de Registro de Preços SEI - GDF nº 01/2018 - Item 55.13</t>
  </si>
  <si>
    <t>m</t>
  </si>
  <si>
    <t>Ata de Registro de Preços SEI - GDF nº 01/2018 - Lote 49. Item 49.1</t>
  </si>
  <si>
    <t>pessoa</t>
  </si>
  <si>
    <t>Ata de Registro de Preços SEI - GDF nº 01/2018 - Lote 109. Item 109.3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</si>
  <si>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</si>
  <si>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</si>
  <si>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</si>
  <si>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</si>
  <si>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</si>
  <si>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</si>
  <si>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</si>
  <si>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</si>
  <si>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</si>
  <si>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</si>
  <si>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 xml:space="preserve">Meta 8: Contratação de recursos de infraestrutura, artísticos e culturais de temática LGBT para apoio à realização  da Parada do Orgulho LGBT  em Brasilia/DF dia 14 de julho de 2019  </t>
  </si>
  <si>
    <t>8.1</t>
  </si>
  <si>
    <t>8.2</t>
  </si>
  <si>
    <t>8.3</t>
  </si>
  <si>
    <t>8.4</t>
  </si>
  <si>
    <t>8.5</t>
  </si>
  <si>
    <t>9.1</t>
  </si>
  <si>
    <t>9.2</t>
  </si>
  <si>
    <t>9.4</t>
  </si>
  <si>
    <t>9.5</t>
  </si>
  <si>
    <t>9.6</t>
  </si>
  <si>
    <t>9.7</t>
  </si>
  <si>
    <t>9.8</t>
  </si>
  <si>
    <t>9.9</t>
  </si>
  <si>
    <t>9.10</t>
  </si>
  <si>
    <t>10.1</t>
  </si>
  <si>
    <t>Designer pleno - diagramação e arte das peças gráficas e web do evento</t>
  </si>
  <si>
    <t>10.2</t>
  </si>
  <si>
    <t>Assessoria de Imprensa</t>
  </si>
  <si>
    <t>10.3</t>
  </si>
  <si>
    <t>Diretor de arte com atividades de criação de peças com interação entre o design e a redação para imprensa referentes às Paradas do Orgulho LGBT e Feira da Diversidade LGBT</t>
  </si>
  <si>
    <t>10.4</t>
  </si>
  <si>
    <t>Serviço fotográfico</t>
  </si>
  <si>
    <t>Tabela FGV mão de obra código nº 50 valor atualizado</t>
  </si>
  <si>
    <t>Mês</t>
  </si>
  <si>
    <t>Tabela FGV mão de obra código nº 6 valor atualizado</t>
  </si>
  <si>
    <t>Tabela FGV mão de obra código nº 53 valor atualizado</t>
  </si>
  <si>
    <t>META 10: Produção do design e desdobramentos das atividades do projeto, bem como divulgação e registro das manifestações e interação do segmentos e suas proposição artisticas e culturais.</t>
  </si>
  <si>
    <t>9.3</t>
  </si>
  <si>
    <t>Preço de  Mercado
Valor Unitário</t>
  </si>
  <si>
    <t>Preço de Mercado
Valor Total</t>
  </si>
  <si>
    <t>JCS Produções
21.208.408/0001-23</t>
  </si>
  <si>
    <t>Fornecimento de água mineral garrafa em 500ml</t>
  </si>
  <si>
    <t xml:space="preserve">Fornecimento de água mineral garrafa em 500ml </t>
  </si>
  <si>
    <t>Grupo Facilities
09.423.521/0001-26</t>
  </si>
  <si>
    <t>AN Produções de Eventos
15.144.175/0001-29</t>
  </si>
  <si>
    <t>AN Produções de Eventos
15.144.175/0001-30</t>
  </si>
  <si>
    <t>Nota Fsical Nº115 - SP</t>
  </si>
  <si>
    <t>Nota Fsical Nº113 - SP</t>
  </si>
  <si>
    <t>Nota Fsical Nº112 - SP</t>
  </si>
  <si>
    <t>Contratação artista nacional , Mulher Pepita, para show -feira da diversidade "Ines Brasil"</t>
  </si>
  <si>
    <t>Nota Fsical Nº022 - SP</t>
  </si>
  <si>
    <t>Nota Fsical Nº002 - B@hGuri</t>
  </si>
  <si>
    <t>Nota Fsical Nº003 - B@hGuri</t>
  </si>
  <si>
    <t>Referencia de preço</t>
  </si>
  <si>
    <t>PE 04/2019
59º BSB</t>
  </si>
  <si>
    <t>PE 01/2018
Carnaval 2018</t>
  </si>
  <si>
    <t>PE 02/2019 - OSTNCS</t>
  </si>
  <si>
    <t>Hospedagem com Café da Manhã e Sem Alimentação em Hotel 3 Estrelas, Quarto Individual, no Centro.</t>
  </si>
  <si>
    <t>PE 13/2018
BTC</t>
  </si>
  <si>
    <t>PE 30/2018
Reveillon 2019</t>
  </si>
  <si>
    <t>Edital Chamamento Publico 20/2018 _ Reveillon</t>
  </si>
  <si>
    <t>https://www.bamfestas.com.br/baloes-de-latex-cores-pastel-11-polegadas-10-unidades?gclid=Cj0KCQjwt_nmBRD0ARIsAJYs6o0oOXTeXpGUwsJbMsF_FlXZv2cZfSV_MbFJxCxCPy-mPx0-NhNRYfgaAsNVEALw_wcB</t>
  </si>
  <si>
    <t>https://produto.mercadolivre.com.br/MLB-847634761-2-bandeiras-lgbt-brasil-150-x-090mt-_JM?matt_tool=67103455&amp;matt_word&amp;gclid=Cj0KCQjwt_nmBRD0ARIsAJYs6o00PyVJA3TGyccgCsBQ6YnN2hRYUI6wIuyNSuAaGdFNfI4lAkwGQ7EaAq2sEALw_wcB&amp;quantity=1</t>
  </si>
  <si>
    <t>FGV</t>
  </si>
  <si>
    <t>PE 17/2017 - APR 01/2018</t>
  </si>
  <si>
    <t>FGV+IPCA</t>
  </si>
  <si>
    <t>Tabela FGV /BSB código nº 46 (apresentação de coreógrafos)</t>
  </si>
  <si>
    <t>ww.decolar.com</t>
  </si>
  <si>
    <t xml:space="preserve"> Tabela FGV /BSB código nº 93 (apresentação de músicos/intérpretes) - valor atualizado.</t>
  </si>
  <si>
    <t>Passagem aérea percurso RJ/BSB/RJ</t>
  </si>
  <si>
    <t>6ª Parada LGBTS - Nota de empenho nº3163- SEC/DF</t>
  </si>
  <si>
    <t>6ª Parada LGBTS - Nota de empenho nº3162 - SEC/DF</t>
  </si>
  <si>
    <t xml:space="preserve">Meta 2: Contratar recursos de infraestrutura, artísticos e  culturais, de temática LGBT para apoio  à realização da Parada do Orgulho LGBT na Cidade Satélite do Guará/DF dia 04 de agosto de 2019  </t>
  </si>
  <si>
    <t>Meta 3: Contratação de recursos de infraestrutura, artísticos e culturais de temática LGBT para apoiar a realização  da Parada do Orgulho LGBT na Santa Maria/DF – dia 21 de julho de 2019</t>
  </si>
  <si>
    <t xml:space="preserve">Meta 4: Contratação de recursos de infraestrutura, artísticos e culturais de temática LGBT para apoiar a realização  da Cidade Satélite em Sobradinho/DF dia 18 de julho de 2019 </t>
  </si>
  <si>
    <t xml:space="preserve">META 6:Contratação de recursos de  artísticos e culturais de temática LGBT para realização de  Feira Cultural da Diversidade LGBT dia 27 de julho, em  ambiente físico, com exposição de produtos e serviços relacionados a comunidade LGBT, incluindo manifestação musical LGBT com exposição de artigos relacionados ao coletivo da cultura LGBT, valorizando a economia criativa  </t>
  </si>
  <si>
    <t xml:space="preserve">Meta 7: Contratação de recursos de infraestrutura, artísticos e culturais de temática LGBT para apoio à realização da Parada do Orgulho LGBT na Cidade Satélite de Cruzeiro-Sudoeste/DF dia 07 de julho de 2019 </t>
  </si>
  <si>
    <t xml:space="preserve">Meta 9:  Contratação de recursos de infraestrutura, artísticos e culturais de temática LGBT para apoio à realização  da Parada do Orgulho LGBT na Cidade Satélite de Candangolândia/DF dia 11 de agosto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</si>
</sst>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 &quot;#,##0.00"/>
    <numFmt numFmtId="166" formatCode="_(* #,##0.00_);_(* \(#,##0.00\);_(* &quot;-&quot;??_);_(@_)"/>
    <numFmt numFmtId="167" formatCode="_(&quot;R$&quot;* #,##0.00_);_(&quot;R$&quot;* \(#,##0.00\);_(&quot;R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indexed="8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C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4" fontId="17" fillId="0" borderId="0" applyFont="0" applyFill="0" applyBorder="0" applyAlignment="0" applyProtection="0"/>
    <xf numFmtId="0" fontId="17" fillId="0" borderId="0"/>
    <xf numFmtId="43" fontId="3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7" fontId="12" fillId="2" borderId="2" xfId="9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right"/>
    </xf>
    <xf numFmtId="0" fontId="9" fillId="0" borderId="0" xfId="0" applyFont="1" applyFill="1"/>
    <xf numFmtId="0" fontId="9" fillId="3" borderId="0" xfId="0" applyFont="1" applyFill="1"/>
    <xf numFmtId="0" fontId="16" fillId="0" borderId="8" xfId="1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" xfId="12" applyFont="1" applyBorder="1" applyAlignment="1">
      <alignment horizontal="center" vertical="center" wrapText="1"/>
    </xf>
    <xf numFmtId="0" fontId="1" fillId="0" borderId="2" xfId="12" applyFont="1" applyBorder="1" applyAlignment="1">
      <alignment horizontal="left" vertical="center" wrapText="1"/>
    </xf>
    <xf numFmtId="0" fontId="0" fillId="0" borderId="2" xfId="12" applyFont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43" fontId="9" fillId="0" borderId="0" xfId="9" applyFont="1" applyFill="1" applyAlignment="1">
      <alignment horizontal="right"/>
    </xf>
    <xf numFmtId="43" fontId="9" fillId="3" borderId="0" xfId="9" applyFont="1" applyFill="1" applyAlignment="1">
      <alignment horizontal="right"/>
    </xf>
    <xf numFmtId="0" fontId="0" fillId="3" borderId="5" xfId="0" applyFill="1" applyBorder="1" applyAlignment="1">
      <alignment horizontal="center" vertical="center" wrapText="1"/>
    </xf>
    <xf numFmtId="0" fontId="0" fillId="0" borderId="2" xfId="10" applyFont="1" applyBorder="1" applyAlignment="1">
      <alignment horizontal="left" vertical="center" wrapText="1"/>
    </xf>
    <xf numFmtId="165" fontId="19" fillId="2" borderId="2" xfId="0" applyNumberFormat="1" applyFont="1" applyFill="1" applyBorder="1" applyAlignment="1" applyProtection="1">
      <alignment vertical="center" wrapText="1"/>
      <protection hidden="1"/>
    </xf>
    <xf numFmtId="0" fontId="19" fillId="2" borderId="2" xfId="0" applyFont="1" applyFill="1" applyBorder="1" applyAlignment="1" applyProtection="1">
      <alignment horizontal="right" vertical="center" wrapText="1"/>
      <protection hidden="1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43" fontId="9" fillId="7" borderId="2" xfId="9" applyFont="1" applyFill="1" applyBorder="1" applyAlignment="1" applyProtection="1">
      <alignment horizontal="right" vertical="center"/>
      <protection locked="0"/>
    </xf>
    <xf numFmtId="0" fontId="18" fillId="4" borderId="2" xfId="0" applyFont="1" applyFill="1" applyBorder="1" applyAlignment="1" applyProtection="1">
      <alignment vertical="center" wrapText="1"/>
      <protection hidden="1"/>
    </xf>
    <xf numFmtId="0" fontId="18" fillId="4" borderId="2" xfId="0" applyFont="1" applyFill="1" applyBorder="1" applyAlignment="1" applyProtection="1">
      <alignment horizontal="right" vertical="center" wrapText="1"/>
      <protection hidden="1"/>
    </xf>
    <xf numFmtId="164" fontId="11" fillId="4" borderId="2" xfId="0" applyNumberFormat="1" applyFont="1" applyFill="1" applyBorder="1" applyAlignment="1" applyProtection="1">
      <alignment horizontal="right" vertical="center" wrapText="1"/>
    </xf>
    <xf numFmtId="164" fontId="11" fillId="4" borderId="2" xfId="0" applyNumberFormat="1" applyFont="1" applyFill="1" applyBorder="1" applyAlignment="1" applyProtection="1">
      <alignment vertical="center" wrapText="1"/>
    </xf>
    <xf numFmtId="164" fontId="11" fillId="2" borderId="2" xfId="0" applyNumberFormat="1" applyFont="1" applyFill="1" applyBorder="1" applyAlignment="1" applyProtection="1">
      <alignment horizontal="right" vertical="center" wrapText="1"/>
    </xf>
    <xf numFmtId="164" fontId="11" fillId="7" borderId="2" xfId="0" applyNumberFormat="1" applyFont="1" applyFill="1" applyBorder="1" applyAlignment="1" applyProtection="1">
      <alignment horizontal="right" vertical="center" wrapText="1"/>
    </xf>
    <xf numFmtId="0" fontId="14" fillId="4" borderId="2" xfId="0" applyFont="1" applyFill="1" applyBorder="1" applyAlignment="1" applyProtection="1">
      <alignment horizontal="right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vertical="center" wrapText="1"/>
      <protection hidden="1"/>
    </xf>
    <xf numFmtId="164" fontId="20" fillId="4" borderId="2" xfId="0" applyNumberFormat="1" applyFont="1" applyFill="1" applyBorder="1" applyAlignment="1" applyProtection="1">
      <alignment vertical="center" wrapText="1"/>
    </xf>
    <xf numFmtId="164" fontId="11" fillId="4" borderId="3" xfId="0" applyNumberFormat="1" applyFont="1" applyFill="1" applyBorder="1" applyAlignment="1" applyProtection="1">
      <alignment vertical="center" wrapText="1"/>
    </xf>
    <xf numFmtId="164" fontId="11" fillId="4" borderId="4" xfId="0" applyNumberFormat="1" applyFont="1" applyFill="1" applyBorder="1" applyAlignment="1" applyProtection="1">
      <alignment vertical="center" wrapText="1"/>
    </xf>
    <xf numFmtId="165" fontId="19" fillId="2" borderId="10" xfId="0" applyNumberFormat="1" applyFont="1" applyFill="1" applyBorder="1" applyAlignment="1" applyProtection="1">
      <alignment vertical="center" wrapText="1"/>
      <protection hidden="1"/>
    </xf>
    <xf numFmtId="44" fontId="9" fillId="4" borderId="2" xfId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2" borderId="2" xfId="0" applyFont="1" applyFill="1" applyBorder="1" applyAlignment="1">
      <alignment vertical="center" wrapText="1"/>
    </xf>
    <xf numFmtId="44" fontId="9" fillId="0" borderId="0" xfId="1" applyFont="1" applyAlignment="1">
      <alignment horizontal="center"/>
    </xf>
    <xf numFmtId="0" fontId="19" fillId="2" borderId="2" xfId="0" applyFont="1" applyFill="1" applyBorder="1" applyAlignment="1" applyProtection="1">
      <alignment horizontal="center" vertical="center" wrapText="1"/>
      <protection hidden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5" fontId="19" fillId="2" borderId="1" xfId="0" applyNumberFormat="1" applyFont="1" applyFill="1" applyBorder="1" applyAlignment="1" applyProtection="1">
      <alignment vertical="center" wrapText="1"/>
      <protection hidden="1"/>
    </xf>
    <xf numFmtId="43" fontId="9" fillId="7" borderId="1" xfId="9" applyFont="1" applyFill="1" applyBorder="1" applyAlignment="1" applyProtection="1">
      <alignment horizontal="right" vertical="center"/>
      <protection locked="0"/>
    </xf>
    <xf numFmtId="167" fontId="3" fillId="0" borderId="2" xfId="8" applyFont="1" applyBorder="1" applyAlignment="1">
      <alignment horizontal="center" vertical="center" wrapText="1"/>
    </xf>
    <xf numFmtId="0" fontId="11" fillId="5" borderId="2" xfId="10" applyFont="1" applyFill="1" applyBorder="1" applyAlignment="1">
      <alignment horizontal="center"/>
    </xf>
    <xf numFmtId="0" fontId="12" fillId="5" borderId="1" xfId="10" applyFont="1" applyFill="1" applyBorder="1" applyAlignment="1">
      <alignment horizontal="center" vertical="center" wrapText="1"/>
    </xf>
    <xf numFmtId="0" fontId="21" fillId="0" borderId="2" xfId="7" applyFont="1" applyBorder="1" applyAlignment="1" applyProtection="1">
      <alignment horizontal="center" vertical="center" wrapText="1"/>
      <protection hidden="1"/>
    </xf>
    <xf numFmtId="167" fontId="21" fillId="0" borderId="1" xfId="8" applyFont="1" applyBorder="1" applyAlignment="1">
      <alignment horizontal="left" vertical="center"/>
    </xf>
    <xf numFmtId="167" fontId="21" fillId="0" borderId="2" xfId="8" applyFont="1" applyBorder="1" applyAlignment="1">
      <alignment horizontal="center" vertical="center" wrapText="1"/>
    </xf>
    <xf numFmtId="0" fontId="21" fillId="10" borderId="2" xfId="7" applyFont="1" applyFill="1" applyBorder="1" applyAlignment="1" applyProtection="1">
      <alignment horizontal="center" vertical="center" wrapText="1"/>
      <protection locked="0"/>
    </xf>
    <xf numFmtId="0" fontId="21" fillId="0" borderId="2" xfId="7" applyFont="1" applyBorder="1" applyAlignment="1" applyProtection="1">
      <alignment horizontal="center" vertical="center" wrapText="1"/>
      <protection locked="0"/>
    </xf>
    <xf numFmtId="44" fontId="22" fillId="3" borderId="2" xfId="1" applyFont="1" applyFill="1" applyBorder="1" applyAlignment="1" applyProtection="1">
      <alignment vertical="center" wrapText="1"/>
      <protection hidden="1"/>
    </xf>
    <xf numFmtId="44" fontId="21" fillId="0" borderId="2" xfId="1" applyFont="1" applyBorder="1" applyAlignment="1" applyProtection="1">
      <alignment horizontal="right" vertical="center" wrapText="1"/>
      <protection locked="0"/>
    </xf>
    <xf numFmtId="44" fontId="21" fillId="5" borderId="2" xfId="1" applyFont="1" applyFill="1" applyBorder="1" applyAlignment="1" applyProtection="1">
      <alignment horizontal="center" vertical="center" textRotation="90" wrapText="1"/>
      <protection locked="0"/>
    </xf>
    <xf numFmtId="167" fontId="22" fillId="3" borderId="1" xfId="8" applyFont="1" applyFill="1" applyBorder="1" applyAlignment="1">
      <alignment horizontal="left" vertical="center" wrapText="1"/>
    </xf>
    <xf numFmtId="167" fontId="25" fillId="0" borderId="11" xfId="8" applyFont="1" applyBorder="1" applyAlignment="1">
      <alignment horizontal="left" vertical="center" wrapText="1"/>
    </xf>
    <xf numFmtId="167" fontId="0" fillId="0" borderId="2" xfId="8" applyFont="1" applyBorder="1" applyAlignment="1">
      <alignment horizontal="center" vertical="center" wrapText="1"/>
    </xf>
    <xf numFmtId="7" fontId="13" fillId="2" borderId="2" xfId="9" applyNumberFormat="1" applyFont="1" applyFill="1" applyBorder="1" applyAlignment="1">
      <alignment horizontal="right" vertical="center"/>
    </xf>
    <xf numFmtId="0" fontId="20" fillId="5" borderId="2" xfId="10" applyFont="1" applyFill="1" applyBorder="1" applyAlignment="1">
      <alignment horizontal="center" vertical="center" wrapText="1"/>
    </xf>
    <xf numFmtId="0" fontId="21" fillId="0" borderId="4" xfId="7" applyFont="1" applyBorder="1" applyAlignment="1" applyProtection="1">
      <alignment horizontal="center" vertical="center" wrapText="1"/>
      <protection hidden="1"/>
    </xf>
    <xf numFmtId="167" fontId="22" fillId="0" borderId="2" xfId="8" applyFont="1" applyBorder="1" applyAlignment="1">
      <alignment horizontal="center" vertical="center" wrapText="1"/>
    </xf>
    <xf numFmtId="0" fontId="21" fillId="3" borderId="6" xfId="7" applyFont="1" applyFill="1" applyBorder="1" applyAlignment="1" applyProtection="1">
      <alignment horizontal="center" vertical="center" wrapText="1"/>
      <protection hidden="1"/>
    </xf>
    <xf numFmtId="0" fontId="21" fillId="3" borderId="4" xfId="7" applyFont="1" applyFill="1" applyBorder="1" applyAlignment="1" applyProtection="1">
      <alignment horizontal="center" vertical="center" wrapText="1"/>
      <protection hidden="1"/>
    </xf>
    <xf numFmtId="44" fontId="21" fillId="3" borderId="4" xfId="1" applyFont="1" applyFill="1" applyBorder="1" applyAlignment="1" applyProtection="1">
      <alignment horizontal="right" vertical="center" wrapText="1"/>
      <protection hidden="1"/>
    </xf>
    <xf numFmtId="44" fontId="21" fillId="5" borderId="4" xfId="1" applyFont="1" applyFill="1" applyBorder="1" applyAlignment="1" applyProtection="1">
      <alignment horizontal="center" vertical="center" textRotation="90" wrapText="1"/>
      <protection hidden="1"/>
    </xf>
    <xf numFmtId="167" fontId="22" fillId="0" borderId="1" xfId="8" applyFont="1" applyBorder="1" applyAlignment="1">
      <alignment horizontal="left" vertical="center"/>
    </xf>
    <xf numFmtId="0" fontId="21" fillId="3" borderId="10" xfId="7" applyFont="1" applyFill="1" applyBorder="1" applyAlignment="1" applyProtection="1">
      <alignment horizontal="center" vertical="center" wrapText="1"/>
      <protection hidden="1"/>
    </xf>
    <xf numFmtId="0" fontId="22" fillId="3" borderId="2" xfId="7" applyFont="1" applyFill="1" applyBorder="1" applyAlignment="1" applyProtection="1">
      <alignment horizontal="center" vertical="center" wrapText="1"/>
      <protection hidden="1"/>
    </xf>
    <xf numFmtId="0" fontId="22" fillId="0" borderId="2" xfId="7" applyFont="1" applyBorder="1" applyAlignment="1" applyProtection="1">
      <alignment horizontal="center" vertical="center" wrapText="1"/>
      <protection hidden="1"/>
    </xf>
    <xf numFmtId="167" fontId="22" fillId="0" borderId="1" xfId="8" applyFont="1" applyBorder="1" applyAlignment="1">
      <alignment horizontal="left" vertical="center" wrapText="1"/>
    </xf>
    <xf numFmtId="0" fontId="22" fillId="3" borderId="10" xfId="7" applyFont="1" applyFill="1" applyBorder="1" applyAlignment="1" applyProtection="1">
      <alignment horizontal="center" vertical="center" wrapText="1"/>
      <protection hidden="1"/>
    </xf>
    <xf numFmtId="167" fontId="22" fillId="0" borderId="1" xfId="8" applyFont="1" applyBorder="1" applyAlignment="1">
      <alignment vertical="center" wrapText="1"/>
    </xf>
    <xf numFmtId="0" fontId="21" fillId="10" borderId="10" xfId="7" applyFont="1" applyFill="1" applyBorder="1" applyAlignment="1" applyProtection="1">
      <alignment horizontal="center" vertical="center" wrapText="1"/>
      <protection locked="0"/>
    </xf>
    <xf numFmtId="0" fontId="22" fillId="3" borderId="2" xfId="7" applyFont="1" applyFill="1" applyBorder="1" applyAlignment="1" applyProtection="1">
      <alignment horizontal="center" vertical="center" wrapText="1"/>
      <protection locked="0"/>
    </xf>
    <xf numFmtId="167" fontId="22" fillId="3" borderId="11" xfId="8" applyFont="1" applyFill="1" applyBorder="1" applyAlignment="1">
      <alignment vertical="center" wrapText="1"/>
    </xf>
    <xf numFmtId="164" fontId="22" fillId="3" borderId="10" xfId="15" applyNumberFormat="1" applyFont="1" applyFill="1" applyBorder="1" applyAlignment="1">
      <alignment horizontal="center" vertical="center" wrapText="1"/>
    </xf>
    <xf numFmtId="0" fontId="22" fillId="10" borderId="10" xfId="7" applyFont="1" applyFill="1" applyBorder="1" applyAlignment="1" applyProtection="1">
      <alignment horizontal="center" vertical="center" wrapText="1"/>
      <protection locked="0"/>
    </xf>
    <xf numFmtId="0" fontId="22" fillId="0" borderId="2" xfId="7" applyFont="1" applyBorder="1" applyAlignment="1" applyProtection="1">
      <alignment horizontal="center" vertical="center" wrapText="1"/>
      <protection locked="0"/>
    </xf>
    <xf numFmtId="44" fontId="22" fillId="0" borderId="2" xfId="1" applyFont="1" applyBorder="1" applyAlignment="1" applyProtection="1">
      <alignment horizontal="right" vertical="center" wrapText="1"/>
      <protection locked="0"/>
    </xf>
    <xf numFmtId="44" fontId="22" fillId="5" borderId="2" xfId="1" applyFont="1" applyFill="1" applyBorder="1" applyAlignment="1" applyProtection="1">
      <alignment horizontal="center" vertical="center" textRotation="90" wrapText="1"/>
      <protection locked="0"/>
    </xf>
    <xf numFmtId="44" fontId="22" fillId="5" borderId="2" xfId="1" applyFont="1" applyFill="1" applyBorder="1" applyAlignment="1" applyProtection="1">
      <alignment horizontal="center" vertical="center" textRotation="90" wrapText="1"/>
      <protection hidden="1"/>
    </xf>
    <xf numFmtId="44" fontId="22" fillId="3" borderId="2" xfId="1" applyFont="1" applyFill="1" applyBorder="1" applyAlignment="1" applyProtection="1">
      <alignment horizontal="right" vertical="center" wrapText="1"/>
      <protection locked="0"/>
    </xf>
    <xf numFmtId="44" fontId="22" fillId="5" borderId="2" xfId="1" applyFont="1" applyFill="1" applyBorder="1" applyAlignment="1" applyProtection="1">
      <alignment vertical="center" textRotation="90" wrapText="1"/>
      <protection locked="0"/>
    </xf>
    <xf numFmtId="3" fontId="22" fillId="0" borderId="2" xfId="7" applyNumberFormat="1" applyFont="1" applyBorder="1" applyAlignment="1" applyProtection="1">
      <alignment horizontal="center" vertical="center" wrapText="1"/>
      <protection locked="0"/>
    </xf>
    <xf numFmtId="44" fontId="22" fillId="3" borderId="2" xfId="1" applyFont="1" applyFill="1" applyBorder="1" applyAlignment="1" applyProtection="1">
      <alignment vertical="center" wrapText="1"/>
      <protection locked="0"/>
    </xf>
    <xf numFmtId="167" fontId="22" fillId="3" borderId="1" xfId="8" applyFont="1" applyFill="1" applyBorder="1" applyAlignment="1">
      <alignment vertical="center" wrapText="1"/>
    </xf>
    <xf numFmtId="44" fontId="22" fillId="3" borderId="2" xfId="1" applyFont="1" applyFill="1" applyBorder="1" applyAlignment="1" applyProtection="1">
      <alignment horizontal="right" vertical="center" wrapText="1"/>
      <protection hidden="1"/>
    </xf>
    <xf numFmtId="167" fontId="26" fillId="0" borderId="2" xfId="16" applyNumberFormat="1" applyFont="1" applyBorder="1" applyAlignment="1">
      <alignment horizontal="center" vertical="center" wrapText="1"/>
    </xf>
    <xf numFmtId="0" fontId="20" fillId="5" borderId="10" xfId="10" applyFont="1" applyFill="1" applyBorder="1" applyAlignment="1">
      <alignment horizontal="center" vertical="center" wrapText="1"/>
    </xf>
    <xf numFmtId="0" fontId="22" fillId="3" borderId="2" xfId="7" applyFont="1" applyFill="1" applyBorder="1" applyAlignment="1" applyProtection="1">
      <alignment horizontal="center" vertical="center"/>
      <protection hidden="1"/>
    </xf>
    <xf numFmtId="0" fontId="21" fillId="3" borderId="2" xfId="7" applyFont="1" applyFill="1" applyBorder="1" applyAlignment="1" applyProtection="1">
      <alignment horizontal="center" vertical="center"/>
      <protection hidden="1"/>
    </xf>
    <xf numFmtId="44" fontId="22" fillId="0" borderId="2" xfId="1" applyFont="1" applyBorder="1" applyAlignment="1" applyProtection="1">
      <alignment vertical="center" wrapText="1"/>
      <protection locked="0"/>
    </xf>
    <xf numFmtId="167" fontId="22" fillId="0" borderId="2" xfId="8" applyFont="1" applyBorder="1" applyAlignment="1">
      <alignment horizontal="justify" vertical="center" wrapText="1"/>
    </xf>
    <xf numFmtId="0" fontId="22" fillId="0" borderId="2" xfId="7" applyFont="1" applyFill="1" applyBorder="1" applyAlignment="1" applyProtection="1">
      <alignment horizontal="center" vertical="center" wrapText="1"/>
      <protection locked="0"/>
    </xf>
    <xf numFmtId="167" fontId="22" fillId="3" borderId="2" xfId="8" applyFont="1" applyFill="1" applyBorder="1" applyAlignment="1">
      <alignment horizontal="justify" vertical="center" wrapText="1"/>
    </xf>
    <xf numFmtId="167" fontId="22" fillId="0" borderId="2" xfId="8" applyFont="1" applyBorder="1" applyAlignment="1">
      <alignment vertical="center" wrapText="1"/>
    </xf>
    <xf numFmtId="167" fontId="22" fillId="3" borderId="2" xfId="8" applyFont="1" applyFill="1" applyBorder="1" applyAlignment="1">
      <alignment horizontal="left" vertical="center" wrapText="1"/>
    </xf>
    <xf numFmtId="167" fontId="22" fillId="0" borderId="2" xfId="8" applyFont="1" applyBorder="1" applyAlignment="1">
      <alignment vertical="center"/>
    </xf>
    <xf numFmtId="0" fontId="22" fillId="3" borderId="10" xfId="7" applyFont="1" applyFill="1" applyBorder="1" applyAlignment="1" applyProtection="1">
      <alignment horizontal="center" vertical="center" wrapText="1"/>
      <protection locked="0"/>
    </xf>
    <xf numFmtId="167" fontId="22" fillId="3" borderId="2" xfId="8" applyFont="1" applyFill="1" applyBorder="1" applyAlignment="1">
      <alignment vertical="center" wrapText="1"/>
    </xf>
    <xf numFmtId="167" fontId="22" fillId="0" borderId="2" xfId="8" applyFont="1" applyFill="1" applyBorder="1" applyAlignment="1">
      <alignment vertical="center" wrapText="1"/>
    </xf>
    <xf numFmtId="164" fontId="22" fillId="0" borderId="10" xfId="15" applyNumberFormat="1" applyFont="1" applyFill="1" applyBorder="1" applyAlignment="1">
      <alignment horizontal="center" vertical="center" wrapText="1"/>
    </xf>
    <xf numFmtId="0" fontId="20" fillId="6" borderId="10" xfId="10" applyFont="1" applyFill="1" applyBorder="1" applyAlignment="1">
      <alignment horizontal="center" vertical="center" wrapText="1"/>
    </xf>
    <xf numFmtId="7" fontId="13" fillId="2" borderId="2" xfId="9" applyNumberFormat="1" applyFont="1" applyFill="1" applyBorder="1" applyAlignment="1">
      <alignment horizontal="center" vertical="center"/>
    </xf>
    <xf numFmtId="0" fontId="21" fillId="3" borderId="2" xfId="7" applyFont="1" applyFill="1" applyBorder="1" applyAlignment="1" applyProtection="1">
      <alignment horizontal="center" vertical="center" wrapText="1"/>
      <protection hidden="1"/>
    </xf>
    <xf numFmtId="44" fontId="21" fillId="3" borderId="2" xfId="1" applyFont="1" applyFill="1" applyBorder="1" applyAlignment="1" applyProtection="1">
      <alignment horizontal="right" vertical="center" wrapText="1"/>
      <protection hidden="1"/>
    </xf>
    <xf numFmtId="44" fontId="21" fillId="5" borderId="2" xfId="1" applyFont="1" applyFill="1" applyBorder="1" applyAlignment="1" applyProtection="1">
      <alignment horizontal="center" vertical="center" textRotation="90" wrapText="1"/>
      <protection hidden="1"/>
    </xf>
    <xf numFmtId="167" fontId="22" fillId="10" borderId="1" xfId="8" applyFont="1" applyFill="1" applyBorder="1" applyAlignment="1" applyProtection="1">
      <alignment horizontal="left" vertical="center" wrapText="1"/>
      <protection locked="0"/>
    </xf>
    <xf numFmtId="44" fontId="10" fillId="2" borderId="2" xfId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vertical="center" wrapText="1"/>
      <protection hidden="1"/>
    </xf>
    <xf numFmtId="165" fontId="9" fillId="2" borderId="1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Font="1" applyFill="1" applyBorder="1" applyAlignment="1" applyProtection="1">
      <alignment horizontal="right" vertical="center" wrapText="1"/>
      <protection hidden="1"/>
    </xf>
    <xf numFmtId="164" fontId="11" fillId="4" borderId="1" xfId="0" applyNumberFormat="1" applyFont="1" applyFill="1" applyBorder="1" applyAlignment="1" applyProtection="1">
      <alignment vertical="center" wrapText="1"/>
    </xf>
    <xf numFmtId="43" fontId="18" fillId="4" borderId="10" xfId="9" applyFont="1" applyFill="1" applyBorder="1" applyAlignment="1" applyProtection="1">
      <alignment horizontal="right" vertical="center" wrapText="1"/>
      <protection hidden="1"/>
    </xf>
    <xf numFmtId="43" fontId="9" fillId="7" borderId="10" xfId="9" applyFont="1" applyFill="1" applyBorder="1" applyAlignment="1" applyProtection="1">
      <alignment horizontal="right" vertical="center"/>
      <protection locked="0"/>
    </xf>
    <xf numFmtId="43" fontId="11" fillId="2" borderId="10" xfId="9" applyFont="1" applyFill="1" applyBorder="1" applyAlignment="1" applyProtection="1">
      <alignment horizontal="right" vertical="center" wrapText="1"/>
    </xf>
    <xf numFmtId="43" fontId="11" fillId="8" borderId="10" xfId="9" applyFont="1" applyFill="1" applyBorder="1" applyAlignment="1" applyProtection="1">
      <alignment horizontal="right" vertical="center" wrapText="1"/>
    </xf>
    <xf numFmtId="43" fontId="19" fillId="2" borderId="10" xfId="9" applyFont="1" applyFill="1" applyBorder="1" applyAlignment="1" applyProtection="1">
      <alignment horizontal="right" vertical="center" wrapText="1"/>
      <protection hidden="1"/>
    </xf>
    <xf numFmtId="43" fontId="19" fillId="2" borderId="15" xfId="9" applyFont="1" applyFill="1" applyBorder="1" applyAlignment="1" applyProtection="1">
      <alignment horizontal="right" vertical="center" wrapText="1"/>
      <protection hidden="1"/>
    </xf>
    <xf numFmtId="0" fontId="19" fillId="2" borderId="10" xfId="0" applyFont="1" applyFill="1" applyBorder="1" applyAlignment="1" applyProtection="1">
      <alignment horizontal="right" vertical="center" wrapText="1"/>
      <protection hidden="1"/>
    </xf>
    <xf numFmtId="43" fontId="11" fillId="4" borderId="10" xfId="9" applyFont="1" applyFill="1" applyBorder="1" applyAlignment="1" applyProtection="1">
      <alignment horizontal="right" vertical="center" wrapText="1"/>
    </xf>
    <xf numFmtId="164" fontId="11" fillId="4" borderId="10" xfId="0" applyNumberFormat="1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22" fillId="11" borderId="2" xfId="7" applyFont="1" applyFill="1" applyBorder="1" applyAlignment="1" applyProtection="1">
      <alignment horizontal="center" vertical="center" wrapText="1"/>
      <protection hidden="1"/>
    </xf>
    <xf numFmtId="167" fontId="22" fillId="3" borderId="2" xfId="8" applyFont="1" applyFill="1" applyBorder="1" applyAlignment="1">
      <alignment horizontal="center" vertical="center" wrapText="1"/>
    </xf>
    <xf numFmtId="167" fontId="26" fillId="3" borderId="2" xfId="16" applyNumberFormat="1" applyFont="1" applyFill="1" applyBorder="1" applyAlignment="1">
      <alignment horizontal="center" vertical="center" wrapText="1"/>
    </xf>
    <xf numFmtId="0" fontId="21" fillId="3" borderId="2" xfId="7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44" fontId="13" fillId="2" borderId="2" xfId="9" applyNumberFormat="1" applyFont="1" applyFill="1" applyBorder="1" applyAlignment="1">
      <alignment horizontal="right" vertical="center"/>
    </xf>
    <xf numFmtId="44" fontId="21" fillId="5" borderId="4" xfId="1" applyFont="1" applyFill="1" applyBorder="1" applyAlignment="1" applyProtection="1">
      <alignment horizontal="center" vertical="center" textRotation="90" wrapText="1"/>
      <protection hidden="1"/>
    </xf>
    <xf numFmtId="44" fontId="21" fillId="5" borderId="4" xfId="1" applyFont="1" applyFill="1" applyBorder="1" applyAlignment="1" applyProtection="1">
      <alignment horizontal="center" vertical="center" textRotation="90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16" applyFill="1" applyBorder="1" applyAlignment="1" applyProtection="1">
      <alignment horizontal="center" vertical="center" wrapText="1"/>
      <protection hidden="1"/>
    </xf>
    <xf numFmtId="0" fontId="28" fillId="2" borderId="2" xfId="16" applyFont="1" applyFill="1" applyBorder="1" applyAlignment="1" applyProtection="1">
      <alignment horizontal="center" vertical="center" wrapText="1"/>
      <protection hidden="1"/>
    </xf>
    <xf numFmtId="0" fontId="27" fillId="2" borderId="2" xfId="16" applyFont="1" applyFill="1" applyBorder="1" applyAlignment="1" applyProtection="1">
      <alignment horizontal="center" vertical="center" wrapText="1"/>
      <protection hidden="1"/>
    </xf>
    <xf numFmtId="164" fontId="20" fillId="2" borderId="2" xfId="0" applyNumberFormat="1" applyFont="1" applyFill="1" applyBorder="1" applyAlignment="1" applyProtection="1">
      <alignment horizontal="center" vertical="center" wrapText="1"/>
    </xf>
    <xf numFmtId="164" fontId="29" fillId="3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/>
    </xf>
    <xf numFmtId="0" fontId="29" fillId="2" borderId="2" xfId="0" applyFont="1" applyFill="1" applyBorder="1" applyAlignment="1">
      <alignment horizontal="right" vertical="center" wrapText="1"/>
    </xf>
    <xf numFmtId="165" fontId="29" fillId="2" borderId="2" xfId="0" applyNumberFormat="1" applyFont="1" applyFill="1" applyBorder="1" applyAlignment="1" applyProtection="1">
      <alignment horizontal="right" vertical="center" wrapText="1"/>
      <protection hidden="1"/>
    </xf>
    <xf numFmtId="165" fontId="29" fillId="5" borderId="2" xfId="0" applyNumberFormat="1" applyFont="1" applyFill="1" applyBorder="1" applyAlignment="1" applyProtection="1">
      <alignment horizontal="right" vertical="center" wrapText="1"/>
      <protection hidden="1"/>
    </xf>
    <xf numFmtId="165" fontId="29" fillId="5" borderId="2" xfId="0" applyNumberFormat="1" applyFont="1" applyFill="1" applyBorder="1" applyAlignment="1" applyProtection="1">
      <alignment horizontal="right" vertical="center"/>
      <protection locked="0"/>
    </xf>
    <xf numFmtId="164" fontId="29" fillId="5" borderId="2" xfId="0" applyNumberFormat="1" applyFont="1" applyFill="1" applyBorder="1" applyAlignment="1">
      <alignment horizontal="right" vertical="center"/>
    </xf>
    <xf numFmtId="164" fontId="29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29" fillId="5" borderId="12" xfId="0" applyNumberFormat="1" applyFont="1" applyFill="1" applyBorder="1" applyAlignment="1">
      <alignment horizontal="right" vertical="center"/>
    </xf>
    <xf numFmtId="164" fontId="29" fillId="5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44" fontId="16" fillId="0" borderId="0" xfId="0" applyNumberFormat="1" applyFont="1" applyAlignment="1">
      <alignment horizontal="right"/>
    </xf>
    <xf numFmtId="44" fontId="24" fillId="2" borderId="2" xfId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44" fontId="22" fillId="5" borderId="3" xfId="1" applyFont="1" applyFill="1" applyBorder="1" applyAlignment="1" applyProtection="1">
      <alignment horizontal="center" vertical="center" textRotation="90" wrapText="1"/>
      <protection hidden="1"/>
    </xf>
    <xf numFmtId="44" fontId="22" fillId="5" borderId="4" xfId="1" applyFont="1" applyFill="1" applyBorder="1" applyAlignment="1" applyProtection="1">
      <alignment horizontal="center" vertical="center" textRotation="90" wrapText="1"/>
      <protection hidden="1"/>
    </xf>
    <xf numFmtId="44" fontId="24" fillId="2" borderId="3" xfId="1" applyFont="1" applyFill="1" applyBorder="1" applyAlignment="1" applyProtection="1">
      <alignment horizontal="center" vertical="center" wrapText="1"/>
      <protection hidden="1"/>
    </xf>
    <xf numFmtId="44" fontId="24" fillId="2" borderId="4" xfId="1" applyFont="1" applyFill="1" applyBorder="1" applyAlignment="1" applyProtection="1">
      <alignment horizontal="center" vertical="center" wrapText="1"/>
      <protection hidden="1"/>
    </xf>
    <xf numFmtId="0" fontId="20" fillId="6" borderId="1" xfId="10" applyFont="1" applyFill="1" applyBorder="1" applyAlignment="1">
      <alignment horizontal="left" vertical="center" wrapText="1"/>
    </xf>
    <xf numFmtId="0" fontId="20" fillId="6" borderId="15" xfId="10" applyFont="1" applyFill="1" applyBorder="1" applyAlignment="1">
      <alignment horizontal="left" vertical="center" wrapText="1"/>
    </xf>
    <xf numFmtId="0" fontId="20" fillId="6" borderId="10" xfId="10" applyFont="1" applyFill="1" applyBorder="1" applyAlignment="1">
      <alignment horizontal="left" vertical="center" wrapText="1"/>
    </xf>
    <xf numFmtId="0" fontId="12" fillId="5" borderId="2" xfId="10" applyFont="1" applyFill="1" applyBorder="1" applyAlignment="1">
      <alignment horizontal="center" vertical="center" wrapText="1"/>
    </xf>
    <xf numFmtId="44" fontId="22" fillId="5" borderId="3" xfId="1" applyFont="1" applyFill="1" applyBorder="1" applyAlignment="1" applyProtection="1">
      <alignment horizontal="center" vertical="center" textRotation="90" wrapText="1"/>
      <protection locked="0"/>
    </xf>
    <xf numFmtId="44" fontId="22" fillId="5" borderId="16" xfId="1" applyFont="1" applyFill="1" applyBorder="1" applyAlignment="1" applyProtection="1">
      <alignment horizontal="center" vertical="center" textRotation="90" wrapText="1"/>
      <protection locked="0"/>
    </xf>
    <xf numFmtId="44" fontId="22" fillId="5" borderId="4" xfId="1" applyFont="1" applyFill="1" applyBorder="1" applyAlignment="1" applyProtection="1">
      <alignment horizontal="center" vertical="center" textRotation="90" wrapText="1"/>
      <protection locked="0"/>
    </xf>
    <xf numFmtId="0" fontId="20" fillId="6" borderId="2" xfId="10" applyFont="1" applyFill="1" applyBorder="1" applyAlignment="1">
      <alignment horizontal="left" vertical="center" wrapText="1"/>
    </xf>
    <xf numFmtId="0" fontId="13" fillId="6" borderId="2" xfId="10" applyFont="1" applyFill="1" applyBorder="1" applyAlignment="1">
      <alignment horizontal="left" vertical="center" wrapText="1"/>
    </xf>
    <xf numFmtId="0" fontId="11" fillId="5" borderId="2" xfId="10" applyFont="1" applyFill="1" applyBorder="1"/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44" fontId="21" fillId="5" borderId="3" xfId="1" applyFont="1" applyFill="1" applyBorder="1" applyAlignment="1" applyProtection="1">
      <alignment horizontal="center" vertical="center" textRotation="90" wrapText="1"/>
      <protection hidden="1"/>
    </xf>
    <xf numFmtId="44" fontId="21" fillId="5" borderId="4" xfId="1" applyFont="1" applyFill="1" applyBorder="1" applyAlignment="1" applyProtection="1">
      <alignment horizontal="center" vertical="center" textRotation="90" wrapText="1"/>
      <protection hidden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43" fontId="19" fillId="5" borderId="15" xfId="9" applyFont="1" applyFill="1" applyBorder="1" applyAlignment="1" applyProtection="1">
      <alignment horizontal="center" vertical="center" wrapText="1"/>
      <protection hidden="1"/>
    </xf>
    <xf numFmtId="43" fontId="19" fillId="5" borderId="10" xfId="9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43" fontId="8" fillId="2" borderId="17" xfId="9" applyFont="1" applyFill="1" applyBorder="1" applyAlignment="1" applyProtection="1">
      <alignment horizontal="center" vertical="center" wrapText="1"/>
      <protection hidden="1"/>
    </xf>
    <xf numFmtId="43" fontId="8" fillId="2" borderId="19" xfId="9" applyFont="1" applyFill="1" applyBorder="1" applyAlignment="1" applyProtection="1">
      <alignment horizontal="center" vertical="center" wrapText="1"/>
      <protection hidden="1"/>
    </xf>
    <xf numFmtId="43" fontId="11" fillId="5" borderId="15" xfId="9" applyFont="1" applyFill="1" applyBorder="1" applyAlignment="1" applyProtection="1">
      <alignment horizontal="center" vertical="center" wrapText="1"/>
    </xf>
    <xf numFmtId="43" fontId="11" fillId="5" borderId="10" xfId="9" applyFont="1" applyFill="1" applyBorder="1" applyAlignment="1" applyProtection="1">
      <alignment horizontal="center" vertical="center" wrapText="1"/>
    </xf>
    <xf numFmtId="44" fontId="8" fillId="2" borderId="2" xfId="1" applyFont="1" applyFill="1" applyBorder="1" applyAlignment="1" applyProtection="1">
      <alignment horizontal="center" vertical="center" wrapText="1"/>
      <protection hidden="1"/>
    </xf>
    <xf numFmtId="44" fontId="8" fillId="2" borderId="3" xfId="1" applyFont="1" applyFill="1" applyBorder="1" applyAlignment="1" applyProtection="1">
      <alignment horizontal="center" vertical="center" wrapText="1"/>
      <protection hidden="1"/>
    </xf>
    <xf numFmtId="44" fontId="8" fillId="2" borderId="4" xfId="1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18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44" fontId="9" fillId="4" borderId="1" xfId="1" applyFont="1" applyFill="1" applyBorder="1" applyAlignment="1">
      <alignment horizontal="center"/>
    </xf>
    <xf numFmtId="44" fontId="9" fillId="4" borderId="10" xfId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</cellXfs>
  <cellStyles count="17">
    <cellStyle name="Hiperlink" xfId="16" builtinId="8"/>
    <cellStyle name="Moeda" xfId="1" builtinId="4"/>
    <cellStyle name="Moeda 2" xfId="4"/>
    <cellStyle name="Moeda 2 2" xfId="6"/>
    <cellStyle name="Moeda 2 3" xfId="14"/>
    <cellStyle name="Moeda 3" xfId="8"/>
    <cellStyle name="Moeda 4" xfId="11"/>
    <cellStyle name="Normal" xfId="0" builtinId="0"/>
    <cellStyle name="Normal 2" xfId="2"/>
    <cellStyle name="Normal 2 2" xfId="15"/>
    <cellStyle name="Normal 3" xfId="7"/>
    <cellStyle name="Normal 4" xfId="10"/>
    <cellStyle name="Normal 5" xfId="12"/>
    <cellStyle name="Vírgula" xfId="9" builtinId="3"/>
    <cellStyle name="Vírgula 2" xfId="3"/>
    <cellStyle name="Vírgula 2 2" xfId="5"/>
    <cellStyle name="Vírgula 2 3" xfId="13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rcadolivre.com.br/" TargetMode="External"/><Relationship Id="rId13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Relationship Id="rId18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Relationship Id="rId3" Type="http://schemas.openxmlformats.org/officeDocument/2006/relationships/hyperlink" Target="http://www.mercadolivre.com.br/" TargetMode="External"/><Relationship Id="rId7" Type="http://schemas.openxmlformats.org/officeDocument/2006/relationships/hyperlink" Target="http://www.mercadolivre.com.br/" TargetMode="External"/><Relationship Id="rId12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Relationship Id="rId17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Relationship Id="rId2" Type="http://schemas.openxmlformats.org/officeDocument/2006/relationships/hyperlink" Target="http://www.mercadolivre.com.br/" TargetMode="External"/><Relationship Id="rId16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Relationship Id="rId1" Type="http://schemas.openxmlformats.org/officeDocument/2006/relationships/hyperlink" Target="http://www.mercadolivre.com.br/" TargetMode="External"/><Relationship Id="rId6" Type="http://schemas.openxmlformats.org/officeDocument/2006/relationships/hyperlink" Target="https://compre2.voegol.com.br/" TargetMode="External"/><Relationship Id="rId11" Type="http://schemas.openxmlformats.org/officeDocument/2006/relationships/hyperlink" Target="https://www.bamfestas.com.br/baloes-de-latex-cores-pastel-11-polegadas-10-unidades?gclid=Cj0KCQjwt_nmBRD0ARIsAJYs6o0oOXTeXpGUwsJbMsF_FlXZv2cZfSV_MbFJxCxCPy-mPx0-NhNRYfgaAsNVEALw_wcB" TargetMode="External"/><Relationship Id="rId5" Type="http://schemas.openxmlformats.org/officeDocument/2006/relationships/hyperlink" Target="http://www.mercadolivre.com.br/" TargetMode="External"/><Relationship Id="rId15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Relationship Id="rId10" Type="http://schemas.openxmlformats.org/officeDocument/2006/relationships/hyperlink" Target="https://www.bamfestas.com.br/baloes-de-latex-cores-pastel-11-polegadas-10-unidades?gclid=Cj0KCQjwt_nmBRD0ARIsAJYs6o0oOXTeXpGUwsJbMsF_FlXZv2cZfSV_MbFJxCxCPy-mPx0-NhNRYfgaAsNVEALw_wcB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mercadolivre.com.br/" TargetMode="External"/><Relationship Id="rId9" Type="http://schemas.openxmlformats.org/officeDocument/2006/relationships/hyperlink" Target="https://www.bamfestas.com.br/baloes-de-latex-cores-pastel-11-polegadas-10-unidades?gclid=Cj0KCQjwt_nmBRD0ARIsAJYs6o0oOXTeXpGUwsJbMsF_FlXZv2cZfSV_MbFJxCxCPy-mPx0-NhNRYfgaAsNVEALw_wcB" TargetMode="External"/><Relationship Id="rId14" Type="http://schemas.openxmlformats.org/officeDocument/2006/relationships/hyperlink" Target="https://produto.mercadolivre.com.br/MLB-847634761-2-bandeiras-lgbt-brasil-150-x-090mt-_JM?matt_tool=67103455&amp;matt_word&amp;gclid=Cj0KCQjwt_nmBRD0ARIsAJYs6o00PyVJA3TGyccgCsBQ6YnN2hRYUI6wIuyNSuAaGdFNfI4lAkwGQ7EaAq2sEALw_wcB&amp;quantit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tabSelected="1" view="pageBreakPreview" zoomScale="60" zoomScaleNormal="80" zoomScalePageLayoutView="56" workbookViewId="0">
      <selection activeCell="I10" sqref="I10"/>
    </sheetView>
  </sheetViews>
  <sheetFormatPr defaultColWidth="8.85546875" defaultRowHeight="48.75" customHeight="1" x14ac:dyDescent="0.25"/>
  <cols>
    <col min="1" max="1" width="7.140625" style="7" customWidth="1"/>
    <col min="2" max="2" width="72.42578125" style="47" bestFit="1" customWidth="1"/>
    <col min="3" max="3" width="38.28515625" style="12" customWidth="1"/>
    <col min="4" max="4" width="22.85546875" style="7" customWidth="1"/>
    <col min="5" max="5" width="9.28515625" style="7" bestFit="1" customWidth="1"/>
    <col min="6" max="6" width="15.5703125" style="13" bestFit="1" customWidth="1"/>
    <col min="7" max="7" width="27.7109375" style="13" bestFit="1" customWidth="1"/>
    <col min="8" max="8" width="12.42578125" style="49" customWidth="1"/>
    <col min="9" max="9" width="14.42578125" style="24" bestFit="1" customWidth="1"/>
    <col min="10" max="10" width="13.140625" style="15" bestFit="1" customWidth="1"/>
    <col min="11" max="11" width="12.5703125" style="49" customWidth="1"/>
    <col min="12" max="12" width="21.5703125" style="15" bestFit="1" customWidth="1"/>
    <col min="13" max="13" width="13.140625" style="15" bestFit="1" customWidth="1"/>
    <col min="14" max="14" width="17.85546875" style="49" customWidth="1"/>
    <col min="15" max="15" width="22.28515625" style="15" bestFit="1" customWidth="1"/>
    <col min="16" max="16" width="12.85546875" style="15" bestFit="1" customWidth="1"/>
    <col min="17" max="17" width="46" style="138" customWidth="1"/>
    <col min="18" max="18" width="19.28515625" style="26" bestFit="1" customWidth="1"/>
    <col min="19" max="19" width="18.5703125" style="15" bestFit="1" customWidth="1"/>
    <col min="20" max="20" width="25.85546875" style="158" bestFit="1" customWidth="1"/>
    <col min="21" max="16384" width="8.85546875" style="7"/>
  </cols>
  <sheetData>
    <row r="1" spans="1:20" ht="48.75" customHeight="1" x14ac:dyDescent="0.25">
      <c r="A1" s="41"/>
      <c r="B1" s="41"/>
      <c r="C1" s="40"/>
      <c r="D1" s="41"/>
      <c r="E1" s="41"/>
      <c r="F1" s="39"/>
      <c r="G1" s="39"/>
      <c r="H1" s="40"/>
      <c r="I1" s="34"/>
      <c r="J1" s="33"/>
      <c r="K1" s="40"/>
      <c r="L1" s="33"/>
      <c r="M1" s="33"/>
      <c r="N1" s="40"/>
      <c r="O1" s="33"/>
      <c r="P1" s="120"/>
      <c r="Q1" s="142"/>
      <c r="R1" s="124"/>
      <c r="S1" s="33"/>
      <c r="T1" s="149"/>
    </row>
    <row r="2" spans="1:20" ht="15" customHeight="1" x14ac:dyDescent="0.25">
      <c r="A2" s="176" t="s">
        <v>0</v>
      </c>
      <c r="B2" s="176" t="s">
        <v>1</v>
      </c>
      <c r="C2" s="176" t="s">
        <v>9</v>
      </c>
      <c r="D2" s="176" t="s">
        <v>2</v>
      </c>
      <c r="E2" s="176" t="s">
        <v>8</v>
      </c>
      <c r="F2" s="189" t="s">
        <v>3</v>
      </c>
      <c r="G2" s="190" t="s">
        <v>4</v>
      </c>
      <c r="H2" s="164" t="s">
        <v>254</v>
      </c>
      <c r="I2" s="183" t="s">
        <v>239</v>
      </c>
      <c r="J2" s="176" t="s">
        <v>240</v>
      </c>
      <c r="K2" s="164" t="s">
        <v>254</v>
      </c>
      <c r="L2" s="183" t="s">
        <v>239</v>
      </c>
      <c r="M2" s="176" t="s">
        <v>240</v>
      </c>
      <c r="N2" s="164" t="s">
        <v>254</v>
      </c>
      <c r="O2" s="183" t="s">
        <v>239</v>
      </c>
      <c r="P2" s="161" t="s">
        <v>240</v>
      </c>
      <c r="Q2" s="160" t="s">
        <v>254</v>
      </c>
      <c r="R2" s="185" t="s">
        <v>7</v>
      </c>
      <c r="S2" s="176" t="s">
        <v>6</v>
      </c>
      <c r="T2" s="179" t="s">
        <v>31</v>
      </c>
    </row>
    <row r="3" spans="1:20" ht="45" customHeight="1" x14ac:dyDescent="0.25">
      <c r="A3" s="176"/>
      <c r="B3" s="176"/>
      <c r="C3" s="176"/>
      <c r="D3" s="176"/>
      <c r="E3" s="176"/>
      <c r="F3" s="189"/>
      <c r="G3" s="191"/>
      <c r="H3" s="165"/>
      <c r="I3" s="184"/>
      <c r="J3" s="176"/>
      <c r="K3" s="165"/>
      <c r="L3" s="184"/>
      <c r="M3" s="176"/>
      <c r="N3" s="165"/>
      <c r="O3" s="184"/>
      <c r="P3" s="161"/>
      <c r="Q3" s="160"/>
      <c r="R3" s="186"/>
      <c r="S3" s="176"/>
      <c r="T3" s="180"/>
    </row>
    <row r="4" spans="1:20" ht="61.5" customHeight="1" x14ac:dyDescent="0.25">
      <c r="A4" s="174" t="s">
        <v>117</v>
      </c>
      <c r="B4" s="175"/>
      <c r="C4" s="175"/>
      <c r="D4" s="175"/>
      <c r="E4" s="175"/>
      <c r="F4" s="175"/>
      <c r="G4" s="175"/>
      <c r="H4" s="55"/>
      <c r="I4" s="169"/>
      <c r="J4" s="169"/>
      <c r="K4" s="55"/>
      <c r="L4" s="56"/>
      <c r="M4" s="56"/>
      <c r="N4" s="55"/>
      <c r="O4" s="56"/>
      <c r="P4" s="56"/>
      <c r="Q4" s="56"/>
      <c r="R4" s="187"/>
      <c r="S4" s="188"/>
      <c r="T4" s="150"/>
    </row>
    <row r="5" spans="1:20" ht="50.25" customHeight="1" x14ac:dyDescent="0.25">
      <c r="A5" s="115" t="s">
        <v>10</v>
      </c>
      <c r="B5" s="58" t="s">
        <v>32</v>
      </c>
      <c r="C5" s="59" t="s">
        <v>40</v>
      </c>
      <c r="D5" s="60" t="s">
        <v>39</v>
      </c>
      <c r="E5" s="61">
        <v>10</v>
      </c>
      <c r="F5" s="62">
        <v>1450</v>
      </c>
      <c r="G5" s="63">
        <f>F5*E5</f>
        <v>14500</v>
      </c>
      <c r="H5" s="64"/>
      <c r="I5" s="38"/>
      <c r="J5" s="32">
        <f t="shared" ref="J5:J9" si="0">I5*E5</f>
        <v>0</v>
      </c>
      <c r="K5" s="64"/>
      <c r="L5" s="32"/>
      <c r="M5" s="32">
        <f>L5*E5</f>
        <v>0</v>
      </c>
      <c r="N5" s="64"/>
      <c r="O5" s="32"/>
      <c r="P5" s="53">
        <f>O5*E5</f>
        <v>0</v>
      </c>
      <c r="Q5" s="143" t="s">
        <v>264</v>
      </c>
      <c r="R5" s="125">
        <v>2447.3000000000002</v>
      </c>
      <c r="S5" s="32">
        <f>R5*E5</f>
        <v>24473</v>
      </c>
      <c r="T5" s="148">
        <f>G5</f>
        <v>14500</v>
      </c>
    </row>
    <row r="6" spans="1:20" ht="50.25" customHeight="1" x14ac:dyDescent="0.25">
      <c r="A6" s="115" t="s">
        <v>33</v>
      </c>
      <c r="B6" s="58" t="s">
        <v>34</v>
      </c>
      <c r="C6" s="59" t="s">
        <v>40</v>
      </c>
      <c r="D6" s="60" t="s">
        <v>39</v>
      </c>
      <c r="E6" s="61">
        <v>10</v>
      </c>
      <c r="F6" s="62">
        <v>725</v>
      </c>
      <c r="G6" s="63">
        <f t="shared" ref="G6:G9" si="1">F6*E6</f>
        <v>7250</v>
      </c>
      <c r="H6" s="64"/>
      <c r="I6" s="38"/>
      <c r="J6" s="32">
        <f>I6*E6</f>
        <v>0</v>
      </c>
      <c r="K6" s="64"/>
      <c r="L6" s="32"/>
      <c r="M6" s="32">
        <f t="shared" ref="M6:M9" si="2">L6*E6</f>
        <v>0</v>
      </c>
      <c r="N6" s="64"/>
      <c r="O6" s="32"/>
      <c r="P6" s="53">
        <f t="shared" ref="P6:P9" si="3">O6*E6</f>
        <v>0</v>
      </c>
      <c r="Q6" s="143" t="s">
        <v>264</v>
      </c>
      <c r="R6" s="125">
        <v>1819.38</v>
      </c>
      <c r="S6" s="32">
        <f t="shared" ref="S6:S9" si="4">R6*E6</f>
        <v>18193.800000000003</v>
      </c>
      <c r="T6" s="148">
        <f>G6</f>
        <v>7250</v>
      </c>
    </row>
    <row r="7" spans="1:20" ht="50.25" customHeight="1" x14ac:dyDescent="0.25">
      <c r="A7" s="115" t="s">
        <v>14</v>
      </c>
      <c r="B7" s="65" t="s">
        <v>35</v>
      </c>
      <c r="C7" s="59" t="s">
        <v>40</v>
      </c>
      <c r="D7" s="60" t="s">
        <v>39</v>
      </c>
      <c r="E7" s="61">
        <v>10</v>
      </c>
      <c r="F7" s="62">
        <v>700</v>
      </c>
      <c r="G7" s="63">
        <f t="shared" si="1"/>
        <v>7000</v>
      </c>
      <c r="H7" s="64"/>
      <c r="I7" s="38"/>
      <c r="J7" s="32">
        <f t="shared" si="0"/>
        <v>0</v>
      </c>
      <c r="K7" s="64"/>
      <c r="L7" s="32"/>
      <c r="M7" s="32">
        <f t="shared" si="2"/>
        <v>0</v>
      </c>
      <c r="N7" s="64"/>
      <c r="O7" s="32"/>
      <c r="P7" s="53">
        <f t="shared" si="3"/>
        <v>0</v>
      </c>
      <c r="Q7" s="143" t="s">
        <v>264</v>
      </c>
      <c r="R7" s="125">
        <v>1218.56</v>
      </c>
      <c r="S7" s="32">
        <f t="shared" si="4"/>
        <v>12185.599999999999</v>
      </c>
      <c r="T7" s="148">
        <f>G7</f>
        <v>7000</v>
      </c>
    </row>
    <row r="8" spans="1:20" ht="50.25" customHeight="1" x14ac:dyDescent="0.25">
      <c r="A8" s="115" t="s">
        <v>15</v>
      </c>
      <c r="B8" s="66" t="s">
        <v>36</v>
      </c>
      <c r="C8" s="59" t="s">
        <v>40</v>
      </c>
      <c r="D8" s="60" t="s">
        <v>39</v>
      </c>
      <c r="E8" s="61">
        <v>10</v>
      </c>
      <c r="F8" s="62">
        <v>725</v>
      </c>
      <c r="G8" s="63">
        <f t="shared" si="1"/>
        <v>7250</v>
      </c>
      <c r="H8" s="64"/>
      <c r="I8" s="38"/>
      <c r="J8" s="32">
        <f t="shared" si="0"/>
        <v>0</v>
      </c>
      <c r="K8" s="64"/>
      <c r="L8" s="32"/>
      <c r="M8" s="32">
        <f t="shared" si="2"/>
        <v>0</v>
      </c>
      <c r="N8" s="64"/>
      <c r="O8" s="32"/>
      <c r="P8" s="53">
        <f t="shared" si="3"/>
        <v>0</v>
      </c>
      <c r="Q8" s="143" t="s">
        <v>264</v>
      </c>
      <c r="R8" s="125">
        <v>1016.44</v>
      </c>
      <c r="S8" s="32">
        <f t="shared" si="4"/>
        <v>10164.400000000001</v>
      </c>
      <c r="T8" s="148">
        <f>G8</f>
        <v>7250</v>
      </c>
    </row>
    <row r="9" spans="1:20" ht="48.75" customHeight="1" x14ac:dyDescent="0.25">
      <c r="A9" s="115" t="s">
        <v>37</v>
      </c>
      <c r="B9" s="65" t="s">
        <v>38</v>
      </c>
      <c r="C9" s="67" t="s">
        <v>41</v>
      </c>
      <c r="D9" s="60" t="s">
        <v>112</v>
      </c>
      <c r="E9" s="61">
        <v>80</v>
      </c>
      <c r="F9" s="62">
        <v>187.5</v>
      </c>
      <c r="G9" s="63">
        <f t="shared" si="1"/>
        <v>15000</v>
      </c>
      <c r="H9" s="64"/>
      <c r="I9" s="38"/>
      <c r="J9" s="32">
        <f t="shared" si="0"/>
        <v>0</v>
      </c>
      <c r="K9" s="64"/>
      <c r="L9" s="32"/>
      <c r="M9" s="32">
        <f t="shared" si="2"/>
        <v>0</v>
      </c>
      <c r="N9" s="64"/>
      <c r="O9" s="32"/>
      <c r="P9" s="53">
        <f t="shared" si="3"/>
        <v>0</v>
      </c>
      <c r="Q9" s="143" t="s">
        <v>259</v>
      </c>
      <c r="R9" s="125">
        <v>325</v>
      </c>
      <c r="S9" s="32">
        <f t="shared" si="4"/>
        <v>26000</v>
      </c>
      <c r="T9" s="148">
        <f>G9</f>
        <v>15000</v>
      </c>
    </row>
    <row r="10" spans="1:20" ht="48.75" customHeight="1" x14ac:dyDescent="0.25">
      <c r="A10" s="17"/>
      <c r="B10" s="48"/>
      <c r="C10" s="18"/>
      <c r="D10" s="18"/>
      <c r="E10" s="18"/>
      <c r="F10" s="19"/>
      <c r="G10" s="68">
        <f>SUM(G5:G9)</f>
        <v>51000</v>
      </c>
      <c r="H10" s="51"/>
      <c r="I10" s="37"/>
      <c r="J10" s="31"/>
      <c r="K10" s="51"/>
      <c r="L10" s="31"/>
      <c r="M10" s="31"/>
      <c r="N10" s="51"/>
      <c r="O10" s="31"/>
      <c r="P10" s="121"/>
      <c r="Q10" s="121"/>
      <c r="R10" s="126"/>
      <c r="S10" s="19"/>
      <c r="T10" s="151">
        <f>SUM(T5:T9)</f>
        <v>51000</v>
      </c>
    </row>
    <row r="11" spans="1:20" ht="48.75" customHeight="1" x14ac:dyDescent="0.25">
      <c r="A11" s="173" t="s">
        <v>273</v>
      </c>
      <c r="B11" s="173"/>
      <c r="C11" s="173"/>
      <c r="D11" s="173"/>
      <c r="E11" s="173"/>
      <c r="F11" s="173"/>
      <c r="G11" s="173"/>
      <c r="H11" s="69"/>
      <c r="I11" s="169"/>
      <c r="J11" s="169"/>
      <c r="K11" s="69"/>
      <c r="L11" s="56"/>
      <c r="M11" s="56"/>
      <c r="N11" s="69"/>
      <c r="O11" s="56"/>
      <c r="P11" s="56"/>
      <c r="Q11" s="56"/>
      <c r="R11" s="181"/>
      <c r="S11" s="182"/>
      <c r="T11" s="152"/>
    </row>
    <row r="12" spans="1:20" ht="48.75" customHeight="1" x14ac:dyDescent="0.25">
      <c r="A12" s="70" t="s">
        <v>42</v>
      </c>
      <c r="B12" s="103" t="s">
        <v>151</v>
      </c>
      <c r="C12" s="71" t="s">
        <v>58</v>
      </c>
      <c r="D12" s="72" t="s">
        <v>59</v>
      </c>
      <c r="E12" s="73">
        <v>1</v>
      </c>
      <c r="F12" s="62">
        <v>8000</v>
      </c>
      <c r="G12" s="74">
        <f>F12*E12</f>
        <v>8000</v>
      </c>
      <c r="H12" s="75"/>
      <c r="I12" s="38"/>
      <c r="J12" s="32">
        <f>I12*E12</f>
        <v>0</v>
      </c>
      <c r="K12" s="75"/>
      <c r="L12" s="32"/>
      <c r="M12" s="32">
        <f>L12*E12</f>
        <v>0</v>
      </c>
      <c r="N12" s="75"/>
      <c r="O12" s="32"/>
      <c r="P12" s="53">
        <f>O12*E12</f>
        <v>0</v>
      </c>
      <c r="Q12" s="143" t="s">
        <v>256</v>
      </c>
      <c r="R12" s="127">
        <v>10000</v>
      </c>
      <c r="S12" s="32">
        <f>R12*E12</f>
        <v>10000</v>
      </c>
      <c r="T12" s="148">
        <f t="shared" ref="T12:T21" si="5">G12</f>
        <v>8000</v>
      </c>
    </row>
    <row r="13" spans="1:20" ht="62.25" customHeight="1" x14ac:dyDescent="0.25">
      <c r="A13" s="57" t="s">
        <v>43</v>
      </c>
      <c r="B13" s="76" t="s">
        <v>44</v>
      </c>
      <c r="C13" s="71" t="s">
        <v>60</v>
      </c>
      <c r="D13" s="77" t="s">
        <v>59</v>
      </c>
      <c r="E13" s="78">
        <v>4</v>
      </c>
      <c r="F13" s="62">
        <v>90</v>
      </c>
      <c r="G13" s="74">
        <f>F13*E13</f>
        <v>360</v>
      </c>
      <c r="H13" s="162" t="s">
        <v>241</v>
      </c>
      <c r="I13" s="38">
        <v>140</v>
      </c>
      <c r="J13" s="32">
        <f t="shared" ref="J13:J14" si="6">I13*E13</f>
        <v>560</v>
      </c>
      <c r="K13" s="162" t="s">
        <v>244</v>
      </c>
      <c r="L13" s="32">
        <v>100</v>
      </c>
      <c r="M13" s="32">
        <f t="shared" ref="M13:M14" si="7">L13*E13</f>
        <v>400</v>
      </c>
      <c r="N13" s="162" t="s">
        <v>245</v>
      </c>
      <c r="O13" s="32">
        <v>90</v>
      </c>
      <c r="P13" s="53">
        <f t="shared" ref="P13:P14" si="8">O13*E13</f>
        <v>360</v>
      </c>
      <c r="Q13" s="143" t="s">
        <v>255</v>
      </c>
      <c r="R13" s="127">
        <v>100</v>
      </c>
      <c r="S13" s="32">
        <f t="shared" ref="S13:S21" si="9">R13*E13</f>
        <v>400</v>
      </c>
      <c r="T13" s="148">
        <f t="shared" si="5"/>
        <v>360</v>
      </c>
    </row>
    <row r="14" spans="1:20" ht="63" customHeight="1" x14ac:dyDescent="0.25">
      <c r="A14" s="57" t="s">
        <v>45</v>
      </c>
      <c r="B14" s="103" t="s">
        <v>154</v>
      </c>
      <c r="C14" s="71" t="s">
        <v>60</v>
      </c>
      <c r="D14" s="77" t="s">
        <v>59</v>
      </c>
      <c r="E14" s="78">
        <v>1</v>
      </c>
      <c r="F14" s="62">
        <v>180</v>
      </c>
      <c r="G14" s="74">
        <f t="shared" ref="G14:G21" si="10">F14*E14</f>
        <v>180</v>
      </c>
      <c r="H14" s="163"/>
      <c r="I14" s="38">
        <v>190</v>
      </c>
      <c r="J14" s="32">
        <f t="shared" si="6"/>
        <v>190</v>
      </c>
      <c r="K14" s="163"/>
      <c r="L14" s="32">
        <v>190</v>
      </c>
      <c r="M14" s="32">
        <f t="shared" si="7"/>
        <v>190</v>
      </c>
      <c r="N14" s="163"/>
      <c r="O14" s="32">
        <v>180</v>
      </c>
      <c r="P14" s="53">
        <f t="shared" si="8"/>
        <v>180</v>
      </c>
      <c r="Q14" s="143" t="s">
        <v>255</v>
      </c>
      <c r="R14" s="127">
        <v>140</v>
      </c>
      <c r="S14" s="32">
        <f t="shared" si="9"/>
        <v>140</v>
      </c>
      <c r="T14" s="148">
        <f t="shared" si="5"/>
        <v>180</v>
      </c>
    </row>
    <row r="15" spans="1:20" ht="48.75" customHeight="1" x14ac:dyDescent="0.25">
      <c r="A15" s="79" t="s">
        <v>46</v>
      </c>
      <c r="B15" s="80" t="s">
        <v>47</v>
      </c>
      <c r="C15" s="71" t="s">
        <v>61</v>
      </c>
      <c r="D15" s="81" t="s">
        <v>59</v>
      </c>
      <c r="E15" s="78">
        <v>6</v>
      </c>
      <c r="F15" s="62">
        <v>170</v>
      </c>
      <c r="G15" s="74">
        <f t="shared" si="10"/>
        <v>1020</v>
      </c>
      <c r="H15" s="75"/>
      <c r="I15" s="38"/>
      <c r="J15" s="32">
        <f t="shared" ref="J15:J21" si="11">I15*E15</f>
        <v>0</v>
      </c>
      <c r="K15" s="75"/>
      <c r="L15" s="32"/>
      <c r="M15" s="32">
        <f t="shared" ref="M15:M21" si="12">L15*E15</f>
        <v>0</v>
      </c>
      <c r="N15" s="75"/>
      <c r="O15" s="32"/>
      <c r="P15" s="53">
        <f t="shared" ref="P15:P21" si="13">O15*E15</f>
        <v>0</v>
      </c>
      <c r="Q15" s="143" t="s">
        <v>255</v>
      </c>
      <c r="R15" s="127">
        <v>195.5</v>
      </c>
      <c r="S15" s="32">
        <f t="shared" si="9"/>
        <v>1173</v>
      </c>
      <c r="T15" s="148">
        <f t="shared" si="5"/>
        <v>1020</v>
      </c>
    </row>
    <row r="16" spans="1:20" ht="48.75" customHeight="1" x14ac:dyDescent="0.25">
      <c r="A16" s="79" t="s">
        <v>21</v>
      </c>
      <c r="B16" s="80" t="s">
        <v>48</v>
      </c>
      <c r="C16" s="71" t="s">
        <v>62</v>
      </c>
      <c r="D16" s="81" t="s">
        <v>59</v>
      </c>
      <c r="E16" s="78">
        <v>2</v>
      </c>
      <c r="F16" s="62">
        <v>190</v>
      </c>
      <c r="G16" s="74">
        <f t="shared" si="10"/>
        <v>380</v>
      </c>
      <c r="H16" s="75"/>
      <c r="I16" s="38"/>
      <c r="J16" s="32">
        <f t="shared" si="11"/>
        <v>0</v>
      </c>
      <c r="K16" s="75"/>
      <c r="L16" s="32"/>
      <c r="M16" s="32">
        <f t="shared" si="12"/>
        <v>0</v>
      </c>
      <c r="N16" s="75"/>
      <c r="O16" s="32"/>
      <c r="P16" s="53">
        <f t="shared" si="13"/>
        <v>0</v>
      </c>
      <c r="Q16" s="143" t="s">
        <v>255</v>
      </c>
      <c r="R16" s="127">
        <v>240</v>
      </c>
      <c r="S16" s="32">
        <f t="shared" si="9"/>
        <v>480</v>
      </c>
      <c r="T16" s="148">
        <f t="shared" si="5"/>
        <v>380</v>
      </c>
    </row>
    <row r="17" spans="1:20" s="15" customFormat="1" ht="135.75" customHeight="1" x14ac:dyDescent="0.25">
      <c r="A17" s="78" t="s">
        <v>49</v>
      </c>
      <c r="B17" s="65" t="s">
        <v>50</v>
      </c>
      <c r="C17" s="135" t="s">
        <v>267</v>
      </c>
      <c r="D17" s="81" t="s">
        <v>63</v>
      </c>
      <c r="E17" s="78">
        <v>1</v>
      </c>
      <c r="F17" s="62">
        <v>282.3</v>
      </c>
      <c r="G17" s="74">
        <v>282.3</v>
      </c>
      <c r="H17" s="140"/>
      <c r="I17" s="38"/>
      <c r="J17" s="32">
        <f t="shared" si="11"/>
        <v>0</v>
      </c>
      <c r="K17" s="140"/>
      <c r="L17" s="32"/>
      <c r="M17" s="32">
        <f t="shared" si="12"/>
        <v>0</v>
      </c>
      <c r="N17" s="140" t="s">
        <v>271</v>
      </c>
      <c r="O17" s="32">
        <v>3000</v>
      </c>
      <c r="P17" s="53">
        <f t="shared" si="13"/>
        <v>3000</v>
      </c>
      <c r="Q17" s="143" t="s">
        <v>272</v>
      </c>
      <c r="R17" s="127">
        <v>1500</v>
      </c>
      <c r="S17" s="32">
        <f t="shared" si="9"/>
        <v>1500</v>
      </c>
      <c r="T17" s="148">
        <f t="shared" si="5"/>
        <v>282.3</v>
      </c>
    </row>
    <row r="18" spans="1:20" ht="87" customHeight="1" x14ac:dyDescent="0.25">
      <c r="A18" s="79" t="s">
        <v>51</v>
      </c>
      <c r="B18" s="80" t="s">
        <v>52</v>
      </c>
      <c r="C18" s="54" t="s">
        <v>64</v>
      </c>
      <c r="D18" s="81" t="s">
        <v>63</v>
      </c>
      <c r="E18" s="78">
        <v>1</v>
      </c>
      <c r="F18" s="62">
        <v>600</v>
      </c>
      <c r="G18" s="74">
        <f t="shared" si="10"/>
        <v>600</v>
      </c>
      <c r="H18" s="75"/>
      <c r="I18" s="38"/>
      <c r="J18" s="32">
        <f t="shared" si="11"/>
        <v>0</v>
      </c>
      <c r="K18" s="75"/>
      <c r="L18" s="32"/>
      <c r="M18" s="32">
        <f t="shared" si="12"/>
        <v>0</v>
      </c>
      <c r="N18" s="75"/>
      <c r="O18" s="32"/>
      <c r="P18" s="53">
        <f t="shared" si="13"/>
        <v>0</v>
      </c>
      <c r="Q18" s="143" t="s">
        <v>261</v>
      </c>
      <c r="R18" s="127">
        <v>3000</v>
      </c>
      <c r="S18" s="32">
        <f t="shared" si="9"/>
        <v>3000</v>
      </c>
      <c r="T18" s="148">
        <f t="shared" si="5"/>
        <v>600</v>
      </c>
    </row>
    <row r="19" spans="1:20" ht="48.75" customHeight="1" x14ac:dyDescent="0.25">
      <c r="A19" s="79" t="s">
        <v>53</v>
      </c>
      <c r="B19" s="80" t="s">
        <v>54</v>
      </c>
      <c r="C19" s="71" t="s">
        <v>65</v>
      </c>
      <c r="D19" s="81" t="s">
        <v>66</v>
      </c>
      <c r="E19" s="78">
        <v>6</v>
      </c>
      <c r="F19" s="62">
        <v>21</v>
      </c>
      <c r="G19" s="74">
        <f>F19*E19</f>
        <v>126</v>
      </c>
      <c r="H19" s="75"/>
      <c r="I19" s="38"/>
      <c r="J19" s="32">
        <f t="shared" si="11"/>
        <v>0</v>
      </c>
      <c r="K19" s="75"/>
      <c r="L19" s="32"/>
      <c r="M19" s="32">
        <f t="shared" si="12"/>
        <v>0</v>
      </c>
      <c r="N19" s="75"/>
      <c r="O19" s="32"/>
      <c r="P19" s="53">
        <f t="shared" si="13"/>
        <v>0</v>
      </c>
      <c r="Q19" s="143" t="s">
        <v>260</v>
      </c>
      <c r="R19" s="127">
        <v>25</v>
      </c>
      <c r="S19" s="32">
        <f t="shared" si="9"/>
        <v>150</v>
      </c>
      <c r="T19" s="148">
        <f t="shared" si="5"/>
        <v>126</v>
      </c>
    </row>
    <row r="20" spans="1:20" ht="48.75" customHeight="1" x14ac:dyDescent="0.25">
      <c r="A20" s="57" t="s">
        <v>55</v>
      </c>
      <c r="B20" s="82" t="s">
        <v>242</v>
      </c>
      <c r="C20" s="71" t="s">
        <v>67</v>
      </c>
      <c r="D20" s="83" t="s">
        <v>68</v>
      </c>
      <c r="E20" s="84">
        <v>100</v>
      </c>
      <c r="F20" s="62">
        <v>2.5</v>
      </c>
      <c r="G20" s="74">
        <f t="shared" si="10"/>
        <v>250</v>
      </c>
      <c r="H20" s="75"/>
      <c r="I20" s="38"/>
      <c r="J20" s="32">
        <f t="shared" si="11"/>
        <v>0</v>
      </c>
      <c r="K20" s="75"/>
      <c r="L20" s="32"/>
      <c r="M20" s="32">
        <f t="shared" si="12"/>
        <v>0</v>
      </c>
      <c r="N20" s="75"/>
      <c r="O20" s="32"/>
      <c r="P20" s="53">
        <f t="shared" si="13"/>
        <v>0</v>
      </c>
      <c r="Q20" s="143" t="s">
        <v>255</v>
      </c>
      <c r="R20" s="127">
        <v>2.5</v>
      </c>
      <c r="S20" s="32">
        <f t="shared" si="9"/>
        <v>250</v>
      </c>
      <c r="T20" s="148">
        <f t="shared" si="5"/>
        <v>250</v>
      </c>
    </row>
    <row r="21" spans="1:20" ht="64.5" customHeight="1" x14ac:dyDescent="0.25">
      <c r="A21" s="78" t="s">
        <v>56</v>
      </c>
      <c r="B21" s="85" t="s">
        <v>57</v>
      </c>
      <c r="C21" s="135" t="s">
        <v>69</v>
      </c>
      <c r="D21" s="86" t="s">
        <v>70</v>
      </c>
      <c r="E21" s="84">
        <v>1</v>
      </c>
      <c r="F21" s="62">
        <v>80</v>
      </c>
      <c r="G21" s="74">
        <f t="shared" si="10"/>
        <v>80</v>
      </c>
      <c r="H21" s="75"/>
      <c r="I21" s="38"/>
      <c r="J21" s="32">
        <f t="shared" si="11"/>
        <v>0</v>
      </c>
      <c r="K21" s="75"/>
      <c r="L21" s="32"/>
      <c r="M21" s="32">
        <f t="shared" si="12"/>
        <v>0</v>
      </c>
      <c r="N21" s="75"/>
      <c r="O21" s="32"/>
      <c r="P21" s="53">
        <f t="shared" si="13"/>
        <v>0</v>
      </c>
      <c r="Q21" s="144" t="s">
        <v>263</v>
      </c>
      <c r="R21" s="127">
        <v>99.99</v>
      </c>
      <c r="S21" s="32">
        <f t="shared" si="9"/>
        <v>99.99</v>
      </c>
      <c r="T21" s="148">
        <f t="shared" si="5"/>
        <v>80</v>
      </c>
    </row>
    <row r="22" spans="1:20" ht="48.75" customHeight="1" x14ac:dyDescent="0.25">
      <c r="A22" s="8"/>
      <c r="B22" s="9"/>
      <c r="C22" s="8"/>
      <c r="D22" s="10"/>
      <c r="E22" s="8"/>
      <c r="F22" s="11"/>
      <c r="G22" s="68">
        <f>SUM(G12:G21)</f>
        <v>11278.3</v>
      </c>
      <c r="H22" s="50"/>
      <c r="I22" s="30"/>
      <c r="J22" s="29"/>
      <c r="K22" s="50"/>
      <c r="L22" s="29"/>
      <c r="M22" s="29"/>
      <c r="N22" s="50"/>
      <c r="O22" s="29"/>
      <c r="P22" s="52"/>
      <c r="Q22" s="52"/>
      <c r="R22" s="128"/>
      <c r="S22" s="29"/>
      <c r="T22" s="151">
        <f>SUM(T12,T13,T14,T15,T16,T17,T18,T19,T20,T21)</f>
        <v>11278.3</v>
      </c>
    </row>
    <row r="23" spans="1:20" ht="48.75" customHeight="1" x14ac:dyDescent="0.25">
      <c r="A23" s="173" t="s">
        <v>274</v>
      </c>
      <c r="B23" s="173"/>
      <c r="C23" s="173"/>
      <c r="D23" s="173"/>
      <c r="E23" s="173"/>
      <c r="F23" s="173"/>
      <c r="G23" s="173"/>
      <c r="H23" s="69"/>
      <c r="I23" s="169"/>
      <c r="J23" s="169"/>
      <c r="K23" s="69"/>
      <c r="L23" s="56"/>
      <c r="M23" s="56"/>
      <c r="N23" s="69"/>
      <c r="O23" s="56"/>
      <c r="P23" s="56"/>
      <c r="Q23" s="56"/>
      <c r="R23" s="187"/>
      <c r="S23" s="188"/>
      <c r="T23" s="153"/>
    </row>
    <row r="24" spans="1:20" ht="48.75" customHeight="1" x14ac:dyDescent="0.25">
      <c r="A24" s="79" t="s">
        <v>11</v>
      </c>
      <c r="B24" s="80" t="s">
        <v>48</v>
      </c>
      <c r="C24" s="71" t="s">
        <v>62</v>
      </c>
      <c r="D24" s="87" t="s">
        <v>68</v>
      </c>
      <c r="E24" s="88">
        <v>6</v>
      </c>
      <c r="F24" s="62">
        <v>190</v>
      </c>
      <c r="G24" s="89">
        <f>F24*E24</f>
        <v>1140</v>
      </c>
      <c r="H24" s="90"/>
      <c r="I24" s="38"/>
      <c r="J24" s="32">
        <f t="shared" ref="J24" si="14">I24*E24</f>
        <v>0</v>
      </c>
      <c r="K24" s="90"/>
      <c r="L24" s="32"/>
      <c r="M24" s="32">
        <f t="shared" ref="M24:M46" si="15">L24*E24</f>
        <v>0</v>
      </c>
      <c r="N24" s="90"/>
      <c r="O24" s="32"/>
      <c r="P24" s="53">
        <f t="shared" ref="P24:P46" si="16">O24*E24</f>
        <v>0</v>
      </c>
      <c r="Q24" s="143" t="s">
        <v>255</v>
      </c>
      <c r="R24" s="127">
        <v>240</v>
      </c>
      <c r="S24" s="32">
        <f>R24*E24</f>
        <v>1440</v>
      </c>
      <c r="T24" s="148">
        <f t="shared" ref="T24:T42" si="17">G24</f>
        <v>1140</v>
      </c>
    </row>
    <row r="25" spans="1:20" ht="48.75" customHeight="1" x14ac:dyDescent="0.25">
      <c r="A25" s="79" t="s">
        <v>16</v>
      </c>
      <c r="B25" s="80" t="s">
        <v>47</v>
      </c>
      <c r="C25" s="71" t="s">
        <v>61</v>
      </c>
      <c r="D25" s="87" t="s">
        <v>68</v>
      </c>
      <c r="E25" s="88">
        <v>20</v>
      </c>
      <c r="F25" s="62">
        <v>170</v>
      </c>
      <c r="G25" s="89">
        <v>3400</v>
      </c>
      <c r="H25" s="90"/>
      <c r="I25" s="38"/>
      <c r="J25" s="32">
        <f t="shared" ref="J25:J46" si="18">I25*E25</f>
        <v>0</v>
      </c>
      <c r="K25" s="90"/>
      <c r="L25" s="32"/>
      <c r="M25" s="32">
        <f t="shared" si="15"/>
        <v>0</v>
      </c>
      <c r="N25" s="90"/>
      <c r="O25" s="32"/>
      <c r="P25" s="53">
        <f t="shared" si="16"/>
        <v>0</v>
      </c>
      <c r="Q25" s="143" t="s">
        <v>255</v>
      </c>
      <c r="R25" s="127">
        <v>195.5</v>
      </c>
      <c r="S25" s="32">
        <f t="shared" ref="S25:S46" si="19">R25*E25</f>
        <v>3910</v>
      </c>
      <c r="T25" s="148">
        <f t="shared" si="17"/>
        <v>3400</v>
      </c>
    </row>
    <row r="26" spans="1:20" ht="100.5" customHeight="1" x14ac:dyDescent="0.25">
      <c r="A26" s="79" t="s">
        <v>17</v>
      </c>
      <c r="B26" s="80" t="s">
        <v>71</v>
      </c>
      <c r="C26" s="71" t="s">
        <v>102</v>
      </c>
      <c r="D26" s="87" t="s">
        <v>59</v>
      </c>
      <c r="E26" s="88">
        <v>2</v>
      </c>
      <c r="F26" s="62">
        <v>40</v>
      </c>
      <c r="G26" s="89">
        <v>80</v>
      </c>
      <c r="H26" s="91" t="s">
        <v>241</v>
      </c>
      <c r="I26" s="38">
        <v>40</v>
      </c>
      <c r="J26" s="32">
        <f t="shared" si="18"/>
        <v>80</v>
      </c>
      <c r="K26" s="90" t="s">
        <v>244</v>
      </c>
      <c r="L26" s="32">
        <v>40</v>
      </c>
      <c r="M26" s="32">
        <f t="shared" si="15"/>
        <v>80</v>
      </c>
      <c r="N26" s="93" t="s">
        <v>245</v>
      </c>
      <c r="O26" s="32">
        <v>35</v>
      </c>
      <c r="P26" s="53">
        <f>O26*E26</f>
        <v>70</v>
      </c>
      <c r="Q26" s="143" t="s">
        <v>255</v>
      </c>
      <c r="R26" s="127">
        <v>50.02</v>
      </c>
      <c r="S26" s="32">
        <f t="shared" si="19"/>
        <v>100.04</v>
      </c>
      <c r="T26" s="148">
        <f t="shared" si="17"/>
        <v>80</v>
      </c>
    </row>
    <row r="27" spans="1:20" ht="59.25" customHeight="1" x14ac:dyDescent="0.25">
      <c r="A27" s="79" t="s">
        <v>72</v>
      </c>
      <c r="B27" s="80" t="s">
        <v>149</v>
      </c>
      <c r="C27" s="71" t="s">
        <v>60</v>
      </c>
      <c r="D27" s="87" t="s">
        <v>103</v>
      </c>
      <c r="E27" s="88">
        <v>1</v>
      </c>
      <c r="F27" s="62">
        <v>500</v>
      </c>
      <c r="G27" s="89">
        <v>500</v>
      </c>
      <c r="H27" s="91"/>
      <c r="I27" s="38"/>
      <c r="J27" s="32">
        <f t="shared" si="18"/>
        <v>0</v>
      </c>
      <c r="K27" s="90" t="s">
        <v>244</v>
      </c>
      <c r="L27" s="32">
        <v>700</v>
      </c>
      <c r="M27" s="32">
        <f t="shared" si="15"/>
        <v>700</v>
      </c>
      <c r="N27" s="93" t="s">
        <v>246</v>
      </c>
      <c r="O27" s="32">
        <v>500</v>
      </c>
      <c r="P27" s="53">
        <f t="shared" ref="P27" si="20">O27*E27</f>
        <v>500</v>
      </c>
      <c r="Q27" s="143" t="s">
        <v>255</v>
      </c>
      <c r="R27" s="127">
        <v>230</v>
      </c>
      <c r="S27" s="32">
        <f t="shared" si="19"/>
        <v>230</v>
      </c>
      <c r="T27" s="148">
        <f t="shared" si="17"/>
        <v>500</v>
      </c>
    </row>
    <row r="28" spans="1:20" ht="48.75" customHeight="1" x14ac:dyDescent="0.25">
      <c r="A28" s="78" t="s">
        <v>73</v>
      </c>
      <c r="B28" s="103" t="s">
        <v>151</v>
      </c>
      <c r="C28" s="71" t="s">
        <v>58</v>
      </c>
      <c r="D28" s="87" t="s">
        <v>104</v>
      </c>
      <c r="E28" s="84">
        <v>1</v>
      </c>
      <c r="F28" s="62">
        <v>8000</v>
      </c>
      <c r="G28" s="92">
        <v>8000</v>
      </c>
      <c r="H28" s="90"/>
      <c r="I28" s="38"/>
      <c r="J28" s="32">
        <f t="shared" si="18"/>
        <v>0</v>
      </c>
      <c r="K28" s="90"/>
      <c r="L28" s="32"/>
      <c r="M28" s="32">
        <f t="shared" si="15"/>
        <v>0</v>
      </c>
      <c r="N28" s="90"/>
      <c r="O28" s="32"/>
      <c r="P28" s="53">
        <f t="shared" si="16"/>
        <v>0</v>
      </c>
      <c r="Q28" s="143" t="s">
        <v>256</v>
      </c>
      <c r="R28" s="127">
        <v>10000</v>
      </c>
      <c r="S28" s="32">
        <f>R28*E28</f>
        <v>10000</v>
      </c>
      <c r="T28" s="148">
        <f t="shared" si="17"/>
        <v>8000</v>
      </c>
    </row>
    <row r="29" spans="1:20" ht="48.75" customHeight="1" x14ac:dyDescent="0.25">
      <c r="A29" s="79" t="s">
        <v>74</v>
      </c>
      <c r="B29" s="80" t="s">
        <v>75</v>
      </c>
      <c r="C29" s="71" t="s">
        <v>105</v>
      </c>
      <c r="D29" s="87" t="s">
        <v>70</v>
      </c>
      <c r="E29" s="88">
        <v>200</v>
      </c>
      <c r="F29" s="62">
        <v>2.4700000000000002</v>
      </c>
      <c r="G29" s="89">
        <v>494.00000000000006</v>
      </c>
      <c r="H29" s="90"/>
      <c r="I29" s="38"/>
      <c r="J29" s="32">
        <f t="shared" si="18"/>
        <v>0</v>
      </c>
      <c r="K29" s="90"/>
      <c r="L29" s="32"/>
      <c r="M29" s="32">
        <f t="shared" si="15"/>
        <v>0</v>
      </c>
      <c r="N29" s="90"/>
      <c r="O29" s="32"/>
      <c r="P29" s="53">
        <f t="shared" si="16"/>
        <v>0</v>
      </c>
      <c r="Q29" s="143" t="s">
        <v>260</v>
      </c>
      <c r="R29" s="127">
        <v>1.07</v>
      </c>
      <c r="S29" s="32">
        <f t="shared" si="19"/>
        <v>214</v>
      </c>
      <c r="T29" s="148">
        <f t="shared" si="17"/>
        <v>494.00000000000006</v>
      </c>
    </row>
    <row r="30" spans="1:20" ht="48.75" customHeight="1" x14ac:dyDescent="0.25">
      <c r="A30" s="79" t="s">
        <v>76</v>
      </c>
      <c r="B30" s="80" t="s">
        <v>54</v>
      </c>
      <c r="C30" s="71" t="s">
        <v>65</v>
      </c>
      <c r="D30" s="87" t="s">
        <v>70</v>
      </c>
      <c r="E30" s="88">
        <v>50</v>
      </c>
      <c r="F30" s="62">
        <v>21</v>
      </c>
      <c r="G30" s="89">
        <v>1050</v>
      </c>
      <c r="H30" s="90"/>
      <c r="I30" s="38"/>
      <c r="J30" s="32">
        <f t="shared" si="18"/>
        <v>0</v>
      </c>
      <c r="K30" s="90"/>
      <c r="L30" s="32"/>
      <c r="M30" s="32">
        <f t="shared" si="15"/>
        <v>0</v>
      </c>
      <c r="N30" s="90"/>
      <c r="O30" s="32"/>
      <c r="P30" s="53">
        <f t="shared" si="16"/>
        <v>0</v>
      </c>
      <c r="Q30" s="143" t="s">
        <v>260</v>
      </c>
      <c r="R30" s="127">
        <v>25</v>
      </c>
      <c r="S30" s="32">
        <f t="shared" si="19"/>
        <v>1250</v>
      </c>
      <c r="T30" s="148">
        <f t="shared" si="17"/>
        <v>1050</v>
      </c>
    </row>
    <row r="31" spans="1:20" ht="48.75" customHeight="1" x14ac:dyDescent="0.25">
      <c r="A31" s="79" t="s">
        <v>77</v>
      </c>
      <c r="B31" s="80" t="s">
        <v>78</v>
      </c>
      <c r="C31" s="71" t="s">
        <v>106</v>
      </c>
      <c r="D31" s="87" t="s">
        <v>104</v>
      </c>
      <c r="E31" s="88">
        <v>1</v>
      </c>
      <c r="F31" s="62">
        <v>400</v>
      </c>
      <c r="G31" s="89">
        <v>400</v>
      </c>
      <c r="H31" s="90"/>
      <c r="I31" s="38"/>
      <c r="J31" s="32">
        <f t="shared" si="18"/>
        <v>0</v>
      </c>
      <c r="K31" s="90"/>
      <c r="L31" s="32"/>
      <c r="M31" s="32">
        <f t="shared" si="15"/>
        <v>0</v>
      </c>
      <c r="N31" s="90"/>
      <c r="O31" s="32"/>
      <c r="P31" s="53">
        <f t="shared" si="16"/>
        <v>0</v>
      </c>
      <c r="Q31" s="143" t="s">
        <v>255</v>
      </c>
      <c r="R31" s="127">
        <v>700</v>
      </c>
      <c r="S31" s="32">
        <f t="shared" si="19"/>
        <v>700</v>
      </c>
      <c r="T31" s="148">
        <f t="shared" si="17"/>
        <v>400</v>
      </c>
    </row>
    <row r="32" spans="1:20" ht="60" customHeight="1" x14ac:dyDescent="0.25">
      <c r="A32" s="57" t="s">
        <v>79</v>
      </c>
      <c r="B32" s="103" t="s">
        <v>154</v>
      </c>
      <c r="C32" s="71" t="s">
        <v>60</v>
      </c>
      <c r="D32" s="83" t="s">
        <v>104</v>
      </c>
      <c r="E32" s="61">
        <v>2</v>
      </c>
      <c r="F32" s="62">
        <v>180</v>
      </c>
      <c r="G32" s="89">
        <v>360</v>
      </c>
      <c r="H32" s="162" t="s">
        <v>241</v>
      </c>
      <c r="I32" s="38">
        <v>140</v>
      </c>
      <c r="J32" s="32">
        <f t="shared" si="18"/>
        <v>280</v>
      </c>
      <c r="K32" s="162" t="s">
        <v>244</v>
      </c>
      <c r="L32" s="32">
        <v>100</v>
      </c>
      <c r="M32" s="32">
        <f t="shared" si="15"/>
        <v>200</v>
      </c>
      <c r="N32" s="162" t="s">
        <v>245</v>
      </c>
      <c r="O32" s="32">
        <v>90</v>
      </c>
      <c r="P32" s="53">
        <f t="shared" si="16"/>
        <v>180</v>
      </c>
      <c r="Q32" s="143" t="s">
        <v>255</v>
      </c>
      <c r="R32" s="127">
        <v>140</v>
      </c>
      <c r="S32" s="32">
        <f t="shared" si="19"/>
        <v>280</v>
      </c>
      <c r="T32" s="148">
        <f t="shared" si="17"/>
        <v>360</v>
      </c>
    </row>
    <row r="33" spans="1:20" ht="64.5" customHeight="1" x14ac:dyDescent="0.25">
      <c r="A33" s="57" t="s">
        <v>80</v>
      </c>
      <c r="B33" s="76" t="s">
        <v>44</v>
      </c>
      <c r="C33" s="71" t="s">
        <v>60</v>
      </c>
      <c r="D33" s="83" t="s">
        <v>104</v>
      </c>
      <c r="E33" s="61">
        <v>18</v>
      </c>
      <c r="F33" s="62">
        <v>90</v>
      </c>
      <c r="G33" s="89">
        <v>1620</v>
      </c>
      <c r="H33" s="163"/>
      <c r="I33" s="38">
        <v>190</v>
      </c>
      <c r="J33" s="32">
        <f t="shared" si="18"/>
        <v>3420</v>
      </c>
      <c r="K33" s="163"/>
      <c r="L33" s="32">
        <v>190</v>
      </c>
      <c r="M33" s="32">
        <f t="shared" si="15"/>
        <v>3420</v>
      </c>
      <c r="N33" s="163"/>
      <c r="O33" s="32">
        <v>180</v>
      </c>
      <c r="P33" s="53">
        <f t="shared" si="16"/>
        <v>3240</v>
      </c>
      <c r="Q33" s="143" t="s">
        <v>255</v>
      </c>
      <c r="R33" s="127">
        <v>100</v>
      </c>
      <c r="S33" s="32">
        <f t="shared" si="19"/>
        <v>1800</v>
      </c>
      <c r="T33" s="148">
        <f t="shared" si="17"/>
        <v>1620</v>
      </c>
    </row>
    <row r="34" spans="1:20" ht="48.75" customHeight="1" x14ac:dyDescent="0.25">
      <c r="A34" s="79" t="s">
        <v>81</v>
      </c>
      <c r="B34" s="80" t="s">
        <v>258</v>
      </c>
      <c r="C34" s="71" t="s">
        <v>107</v>
      </c>
      <c r="D34" s="87" t="s">
        <v>59</v>
      </c>
      <c r="E34" s="88">
        <v>2</v>
      </c>
      <c r="F34" s="62">
        <v>282</v>
      </c>
      <c r="G34" s="89">
        <v>564</v>
      </c>
      <c r="H34" s="90"/>
      <c r="I34" s="38"/>
      <c r="J34" s="32">
        <f t="shared" si="18"/>
        <v>0</v>
      </c>
      <c r="K34" s="90"/>
      <c r="L34" s="32"/>
      <c r="M34" s="32">
        <f t="shared" si="15"/>
        <v>0</v>
      </c>
      <c r="N34" s="90"/>
      <c r="O34" s="32"/>
      <c r="P34" s="53">
        <f t="shared" si="16"/>
        <v>0</v>
      </c>
      <c r="Q34" s="143" t="s">
        <v>257</v>
      </c>
      <c r="R34" s="127">
        <v>349.98</v>
      </c>
      <c r="S34" s="32">
        <f t="shared" si="19"/>
        <v>699.96</v>
      </c>
      <c r="T34" s="148">
        <f t="shared" si="17"/>
        <v>564</v>
      </c>
    </row>
    <row r="35" spans="1:20" ht="114.75" customHeight="1" x14ac:dyDescent="0.25">
      <c r="A35" s="79" t="s">
        <v>82</v>
      </c>
      <c r="B35" s="80" t="s">
        <v>83</v>
      </c>
      <c r="C35" s="71" t="s">
        <v>108</v>
      </c>
      <c r="D35" s="87" t="s">
        <v>63</v>
      </c>
      <c r="E35" s="88">
        <v>1</v>
      </c>
      <c r="F35" s="62">
        <v>8000</v>
      </c>
      <c r="G35" s="89">
        <v>8000</v>
      </c>
      <c r="H35" s="90" t="s">
        <v>251</v>
      </c>
      <c r="I35" s="38">
        <v>8000</v>
      </c>
      <c r="J35" s="32">
        <f t="shared" si="18"/>
        <v>8000</v>
      </c>
      <c r="K35" s="90" t="s">
        <v>252</v>
      </c>
      <c r="L35" s="32">
        <v>8000</v>
      </c>
      <c r="M35" s="32">
        <f t="shared" si="15"/>
        <v>8000</v>
      </c>
      <c r="N35" s="90" t="s">
        <v>253</v>
      </c>
      <c r="O35" s="32">
        <v>8000</v>
      </c>
      <c r="P35" s="53">
        <f t="shared" si="16"/>
        <v>8000</v>
      </c>
      <c r="Q35" s="143"/>
      <c r="R35" s="127">
        <v>0</v>
      </c>
      <c r="S35" s="32">
        <f t="shared" si="19"/>
        <v>0</v>
      </c>
      <c r="T35" s="148">
        <f t="shared" si="17"/>
        <v>8000</v>
      </c>
    </row>
    <row r="36" spans="1:20" ht="48.75" customHeight="1" x14ac:dyDescent="0.25">
      <c r="A36" s="78" t="s">
        <v>84</v>
      </c>
      <c r="B36" s="80" t="s">
        <v>242</v>
      </c>
      <c r="C36" s="71" t="s">
        <v>67</v>
      </c>
      <c r="D36" s="87" t="s">
        <v>68</v>
      </c>
      <c r="E36" s="94">
        <v>400</v>
      </c>
      <c r="F36" s="62">
        <v>2.5</v>
      </c>
      <c r="G36" s="89">
        <v>1000</v>
      </c>
      <c r="H36" s="90"/>
      <c r="I36" s="38"/>
      <c r="J36" s="32">
        <f t="shared" si="18"/>
        <v>0</v>
      </c>
      <c r="K36" s="90"/>
      <c r="L36" s="32"/>
      <c r="M36" s="32">
        <f t="shared" si="15"/>
        <v>0</v>
      </c>
      <c r="N36" s="90"/>
      <c r="O36" s="32"/>
      <c r="P36" s="53">
        <f t="shared" si="16"/>
        <v>0</v>
      </c>
      <c r="Q36" s="143" t="s">
        <v>255</v>
      </c>
      <c r="R36" s="127">
        <v>2.5</v>
      </c>
      <c r="S36" s="32">
        <f t="shared" si="19"/>
        <v>1000</v>
      </c>
      <c r="T36" s="148">
        <f t="shared" si="17"/>
        <v>1000</v>
      </c>
    </row>
    <row r="37" spans="1:20" ht="48.75" customHeight="1" x14ac:dyDescent="0.25">
      <c r="A37" s="79" t="s">
        <v>85</v>
      </c>
      <c r="B37" s="80" t="s">
        <v>86</v>
      </c>
      <c r="C37" s="71" t="s">
        <v>109</v>
      </c>
      <c r="D37" s="87" t="s">
        <v>68</v>
      </c>
      <c r="E37" s="88">
        <v>100</v>
      </c>
      <c r="F37" s="62">
        <v>8</v>
      </c>
      <c r="G37" s="89">
        <v>800</v>
      </c>
      <c r="H37" s="90"/>
      <c r="I37" s="38"/>
      <c r="J37" s="32">
        <f t="shared" si="18"/>
        <v>0</v>
      </c>
      <c r="K37" s="90"/>
      <c r="L37" s="32"/>
      <c r="M37" s="32">
        <f t="shared" si="15"/>
        <v>0</v>
      </c>
      <c r="N37" s="90"/>
      <c r="O37" s="32"/>
      <c r="P37" s="53">
        <f t="shared" si="16"/>
        <v>0</v>
      </c>
      <c r="Q37" s="143" t="s">
        <v>265</v>
      </c>
      <c r="R37" s="127">
        <v>8</v>
      </c>
      <c r="S37" s="32">
        <f t="shared" si="19"/>
        <v>800</v>
      </c>
      <c r="T37" s="148">
        <f t="shared" si="17"/>
        <v>800</v>
      </c>
    </row>
    <row r="38" spans="1:20" ht="48.75" customHeight="1" x14ac:dyDescent="0.25">
      <c r="A38" s="79" t="s">
        <v>87</v>
      </c>
      <c r="B38" s="80" t="s">
        <v>50</v>
      </c>
      <c r="C38" s="71" t="s">
        <v>267</v>
      </c>
      <c r="D38" s="87" t="s">
        <v>63</v>
      </c>
      <c r="E38" s="88">
        <v>2</v>
      </c>
      <c r="F38" s="62">
        <v>282.3</v>
      </c>
      <c r="G38" s="89">
        <v>564.6</v>
      </c>
      <c r="H38" s="90"/>
      <c r="I38" s="38"/>
      <c r="J38" s="32">
        <f t="shared" si="18"/>
        <v>0</v>
      </c>
      <c r="K38" s="90"/>
      <c r="L38" s="32"/>
      <c r="M38" s="32">
        <f t="shared" si="15"/>
        <v>0</v>
      </c>
      <c r="N38" s="141" t="s">
        <v>271</v>
      </c>
      <c r="O38" s="32">
        <v>3000</v>
      </c>
      <c r="P38" s="53">
        <f t="shared" si="16"/>
        <v>6000</v>
      </c>
      <c r="Q38" s="143" t="s">
        <v>272</v>
      </c>
      <c r="R38" s="127">
        <v>1500</v>
      </c>
      <c r="S38" s="32">
        <f t="shared" si="19"/>
        <v>3000</v>
      </c>
      <c r="T38" s="148">
        <f t="shared" si="17"/>
        <v>564.6</v>
      </c>
    </row>
    <row r="39" spans="1:20" ht="70.5" customHeight="1" x14ac:dyDescent="0.25">
      <c r="A39" s="79" t="s">
        <v>88</v>
      </c>
      <c r="B39" s="80" t="s">
        <v>52</v>
      </c>
      <c r="C39" s="71" t="s">
        <v>64</v>
      </c>
      <c r="D39" s="81" t="s">
        <v>63</v>
      </c>
      <c r="E39" s="78">
        <v>1</v>
      </c>
      <c r="F39" s="62">
        <v>600</v>
      </c>
      <c r="G39" s="62">
        <v>600</v>
      </c>
      <c r="H39" s="91"/>
      <c r="I39" s="38"/>
      <c r="J39" s="32">
        <f t="shared" si="18"/>
        <v>0</v>
      </c>
      <c r="K39" s="91"/>
      <c r="L39" s="32"/>
      <c r="M39" s="32">
        <f t="shared" si="15"/>
        <v>0</v>
      </c>
      <c r="N39" s="91"/>
      <c r="O39" s="32"/>
      <c r="P39" s="53">
        <f t="shared" si="16"/>
        <v>0</v>
      </c>
      <c r="Q39" s="143" t="s">
        <v>261</v>
      </c>
      <c r="R39" s="127">
        <v>3000</v>
      </c>
      <c r="S39" s="32">
        <f t="shared" si="19"/>
        <v>3000</v>
      </c>
      <c r="T39" s="148">
        <f t="shared" si="17"/>
        <v>600</v>
      </c>
    </row>
    <row r="40" spans="1:20" ht="48.75" customHeight="1" x14ac:dyDescent="0.25">
      <c r="A40" s="78" t="s">
        <v>89</v>
      </c>
      <c r="B40" s="65" t="s">
        <v>90</v>
      </c>
      <c r="C40" s="71" t="s">
        <v>110</v>
      </c>
      <c r="D40" s="87" t="s">
        <v>70</v>
      </c>
      <c r="E40" s="84">
        <v>30</v>
      </c>
      <c r="F40" s="62">
        <v>25</v>
      </c>
      <c r="G40" s="95">
        <v>750</v>
      </c>
      <c r="H40" s="90"/>
      <c r="I40" s="38"/>
      <c r="J40" s="32">
        <f t="shared" si="18"/>
        <v>0</v>
      </c>
      <c r="K40" s="90"/>
      <c r="L40" s="32"/>
      <c r="M40" s="32">
        <f t="shared" si="15"/>
        <v>0</v>
      </c>
      <c r="N40" s="90"/>
      <c r="O40" s="32"/>
      <c r="P40" s="53">
        <f t="shared" si="16"/>
        <v>0</v>
      </c>
      <c r="Q40" s="143" t="s">
        <v>265</v>
      </c>
      <c r="R40" s="127">
        <v>25</v>
      </c>
      <c r="S40" s="32">
        <f t="shared" si="19"/>
        <v>750</v>
      </c>
      <c r="T40" s="148">
        <f t="shared" si="17"/>
        <v>750</v>
      </c>
    </row>
    <row r="41" spans="1:20" ht="48.75" customHeight="1" x14ac:dyDescent="0.25">
      <c r="A41" s="79" t="s">
        <v>91</v>
      </c>
      <c r="B41" s="65" t="s">
        <v>92</v>
      </c>
      <c r="C41" s="71" t="s">
        <v>111</v>
      </c>
      <c r="D41" s="87" t="s">
        <v>112</v>
      </c>
      <c r="E41" s="84">
        <v>1</v>
      </c>
      <c r="F41" s="62">
        <v>2025</v>
      </c>
      <c r="G41" s="92">
        <v>2025</v>
      </c>
      <c r="H41" s="90"/>
      <c r="I41" s="38"/>
      <c r="J41" s="32">
        <f t="shared" si="18"/>
        <v>0</v>
      </c>
      <c r="K41" s="90"/>
      <c r="L41" s="32"/>
      <c r="M41" s="32">
        <f t="shared" si="15"/>
        <v>0</v>
      </c>
      <c r="N41" s="133" t="s">
        <v>259</v>
      </c>
      <c r="O41" s="32">
        <v>1700</v>
      </c>
      <c r="P41" s="53">
        <f t="shared" si="16"/>
        <v>1700</v>
      </c>
      <c r="Q41" s="143" t="s">
        <v>265</v>
      </c>
      <c r="R41" s="127">
        <v>2025</v>
      </c>
      <c r="S41" s="32">
        <f t="shared" si="19"/>
        <v>2025</v>
      </c>
      <c r="T41" s="148">
        <f t="shared" si="17"/>
        <v>2025</v>
      </c>
    </row>
    <row r="42" spans="1:20" ht="48.75" customHeight="1" x14ac:dyDescent="0.25">
      <c r="A42" s="79" t="s">
        <v>93</v>
      </c>
      <c r="B42" s="65" t="s">
        <v>94</v>
      </c>
      <c r="C42" s="71" t="s">
        <v>113</v>
      </c>
      <c r="D42" s="87" t="s">
        <v>114</v>
      </c>
      <c r="E42" s="84">
        <v>1</v>
      </c>
      <c r="F42" s="62">
        <v>5000</v>
      </c>
      <c r="G42" s="92">
        <v>5000</v>
      </c>
      <c r="H42" s="90"/>
      <c r="I42" s="38"/>
      <c r="J42" s="32">
        <f t="shared" si="18"/>
        <v>0</v>
      </c>
      <c r="K42" s="90"/>
      <c r="L42" s="32"/>
      <c r="M42" s="32">
        <f t="shared" si="15"/>
        <v>0</v>
      </c>
      <c r="N42" s="133" t="s">
        <v>259</v>
      </c>
      <c r="O42" s="32">
        <v>2400</v>
      </c>
      <c r="P42" s="53">
        <f t="shared" si="16"/>
        <v>2400</v>
      </c>
      <c r="Q42" s="143" t="s">
        <v>265</v>
      </c>
      <c r="R42" s="127">
        <v>2575</v>
      </c>
      <c r="S42" s="32">
        <f t="shared" si="19"/>
        <v>2575</v>
      </c>
      <c r="T42" s="148">
        <f t="shared" si="17"/>
        <v>5000</v>
      </c>
    </row>
    <row r="43" spans="1:20" ht="48.75" customHeight="1" x14ac:dyDescent="0.25">
      <c r="A43" s="79" t="s">
        <v>95</v>
      </c>
      <c r="B43" s="65" t="s">
        <v>96</v>
      </c>
      <c r="C43" s="71" t="s">
        <v>115</v>
      </c>
      <c r="D43" s="87" t="s">
        <v>114</v>
      </c>
      <c r="E43" s="84">
        <v>1</v>
      </c>
      <c r="F43" s="62">
        <v>6500</v>
      </c>
      <c r="G43" s="92">
        <v>6500</v>
      </c>
      <c r="H43" s="90"/>
      <c r="I43" s="38"/>
      <c r="J43" s="32">
        <f t="shared" si="18"/>
        <v>0</v>
      </c>
      <c r="K43" s="90"/>
      <c r="L43" s="32"/>
      <c r="M43" s="32">
        <f t="shared" si="15"/>
        <v>0</v>
      </c>
      <c r="N43" s="133" t="s">
        <v>259</v>
      </c>
      <c r="O43" s="32">
        <v>3350</v>
      </c>
      <c r="P43" s="53">
        <f t="shared" si="16"/>
        <v>3350</v>
      </c>
      <c r="Q43" s="143" t="s">
        <v>265</v>
      </c>
      <c r="R43" s="127">
        <v>3030</v>
      </c>
      <c r="S43" s="32">
        <f t="shared" si="19"/>
        <v>3030</v>
      </c>
      <c r="T43" s="148">
        <f t="shared" ref="T43:T46" si="21">G43</f>
        <v>6500</v>
      </c>
    </row>
    <row r="44" spans="1:20" ht="48.75" customHeight="1" x14ac:dyDescent="0.25">
      <c r="A44" s="78" t="s">
        <v>97</v>
      </c>
      <c r="B44" s="85" t="s">
        <v>57</v>
      </c>
      <c r="C44" s="135" t="s">
        <v>69</v>
      </c>
      <c r="D44" s="86" t="s">
        <v>70</v>
      </c>
      <c r="E44" s="84">
        <v>10</v>
      </c>
      <c r="F44" s="62">
        <v>80</v>
      </c>
      <c r="G44" s="92">
        <v>800</v>
      </c>
      <c r="H44" s="90"/>
      <c r="I44" s="38"/>
      <c r="J44" s="32">
        <f t="shared" si="18"/>
        <v>0</v>
      </c>
      <c r="K44" s="90"/>
      <c r="L44" s="32"/>
      <c r="M44" s="32">
        <f t="shared" si="15"/>
        <v>0</v>
      </c>
      <c r="N44" s="90"/>
      <c r="O44" s="32"/>
      <c r="P44" s="53">
        <f t="shared" si="16"/>
        <v>0</v>
      </c>
      <c r="Q44" s="145" t="s">
        <v>263</v>
      </c>
      <c r="R44" s="127">
        <v>99.99</v>
      </c>
      <c r="S44" s="32">
        <f t="shared" si="19"/>
        <v>999.9</v>
      </c>
      <c r="T44" s="148">
        <f t="shared" si="21"/>
        <v>800</v>
      </c>
    </row>
    <row r="45" spans="1:20" ht="48.75" customHeight="1" x14ac:dyDescent="0.25">
      <c r="A45" s="78" t="s">
        <v>98</v>
      </c>
      <c r="B45" s="96" t="s">
        <v>99</v>
      </c>
      <c r="C45" s="71" t="s">
        <v>69</v>
      </c>
      <c r="D45" s="86" t="s">
        <v>70</v>
      </c>
      <c r="E45" s="84">
        <v>1000</v>
      </c>
      <c r="F45" s="62">
        <v>0.5</v>
      </c>
      <c r="G45" s="92">
        <v>500</v>
      </c>
      <c r="H45" s="90"/>
      <c r="I45" s="38"/>
      <c r="J45" s="32">
        <f t="shared" si="18"/>
        <v>0</v>
      </c>
      <c r="K45" s="90"/>
      <c r="L45" s="32"/>
      <c r="M45" s="32">
        <f t="shared" si="15"/>
        <v>0</v>
      </c>
      <c r="N45" s="90"/>
      <c r="O45" s="32"/>
      <c r="P45" s="53">
        <f t="shared" si="16"/>
        <v>0</v>
      </c>
      <c r="Q45" s="146" t="s">
        <v>262</v>
      </c>
      <c r="R45" s="127">
        <f>14.3/10</f>
        <v>1.4300000000000002</v>
      </c>
      <c r="S45" s="32">
        <f t="shared" si="19"/>
        <v>1430.0000000000002</v>
      </c>
      <c r="T45" s="148">
        <f t="shared" si="21"/>
        <v>500</v>
      </c>
    </row>
    <row r="46" spans="1:20" ht="113.25" customHeight="1" x14ac:dyDescent="0.25">
      <c r="A46" s="78" t="s">
        <v>100</v>
      </c>
      <c r="B46" s="85" t="s">
        <v>101</v>
      </c>
      <c r="C46" s="71" t="s">
        <v>116</v>
      </c>
      <c r="D46" s="86" t="s">
        <v>112</v>
      </c>
      <c r="E46" s="84">
        <v>1</v>
      </c>
      <c r="F46" s="62">
        <v>800</v>
      </c>
      <c r="G46" s="92">
        <v>800</v>
      </c>
      <c r="H46" s="91" t="s">
        <v>241</v>
      </c>
      <c r="I46" s="38">
        <v>1200</v>
      </c>
      <c r="J46" s="32">
        <f t="shared" si="18"/>
        <v>1200</v>
      </c>
      <c r="K46" s="90"/>
      <c r="L46" s="32"/>
      <c r="M46" s="32">
        <f t="shared" si="15"/>
        <v>0</v>
      </c>
      <c r="N46" s="90"/>
      <c r="O46" s="32"/>
      <c r="P46" s="53">
        <f t="shared" si="16"/>
        <v>0</v>
      </c>
      <c r="Q46" s="143" t="s">
        <v>255</v>
      </c>
      <c r="R46" s="127">
        <v>900</v>
      </c>
      <c r="S46" s="32">
        <f t="shared" si="19"/>
        <v>900</v>
      </c>
      <c r="T46" s="148">
        <f t="shared" si="21"/>
        <v>800</v>
      </c>
    </row>
    <row r="47" spans="1:20" ht="48.75" customHeight="1" x14ac:dyDescent="0.25">
      <c r="A47" s="8"/>
      <c r="B47" s="9"/>
      <c r="C47" s="8"/>
      <c r="D47" s="10"/>
      <c r="E47" s="8"/>
      <c r="F47" s="11"/>
      <c r="G47" s="139">
        <f>SUM(G24:G46)</f>
        <v>44947.6</v>
      </c>
      <c r="H47" s="50"/>
      <c r="I47" s="30"/>
      <c r="J47" s="29"/>
      <c r="K47" s="50"/>
      <c r="L47" s="29"/>
      <c r="M47" s="29"/>
      <c r="N47" s="50"/>
      <c r="O47" s="29"/>
      <c r="P47" s="52"/>
      <c r="Q47" s="52"/>
      <c r="R47" s="128"/>
      <c r="S47" s="29"/>
      <c r="T47" s="151">
        <f>SUM(T24:T46)</f>
        <v>44947.6</v>
      </c>
    </row>
    <row r="48" spans="1:20" ht="48.75" customHeight="1" x14ac:dyDescent="0.25">
      <c r="A48" s="173" t="s">
        <v>275</v>
      </c>
      <c r="B48" s="173"/>
      <c r="C48" s="173"/>
      <c r="D48" s="173"/>
      <c r="E48" s="173"/>
      <c r="F48" s="173"/>
      <c r="G48" s="173"/>
      <c r="H48" s="69"/>
      <c r="I48" s="169"/>
      <c r="J48" s="169"/>
      <c r="K48" s="69"/>
      <c r="L48" s="56"/>
      <c r="M48" s="56"/>
      <c r="N48" s="69"/>
      <c r="O48" s="56"/>
      <c r="P48" s="56"/>
      <c r="Q48" s="56"/>
      <c r="R48" s="187"/>
      <c r="S48" s="188"/>
      <c r="T48" s="154"/>
    </row>
    <row r="49" spans="1:20" ht="48.75" customHeight="1" x14ac:dyDescent="0.25">
      <c r="A49" s="78" t="s">
        <v>118</v>
      </c>
      <c r="B49" s="103" t="s">
        <v>151</v>
      </c>
      <c r="C49" s="71" t="s">
        <v>58</v>
      </c>
      <c r="D49" s="81" t="s">
        <v>59</v>
      </c>
      <c r="E49" s="78">
        <v>1</v>
      </c>
      <c r="F49" s="62">
        <v>8000</v>
      </c>
      <c r="G49" s="97">
        <f>F49*E49</f>
        <v>8000</v>
      </c>
      <c r="H49" s="91"/>
      <c r="I49" s="38"/>
      <c r="J49" s="32">
        <f t="shared" ref="J49:J64" si="22">I49*E49</f>
        <v>0</v>
      </c>
      <c r="K49" s="91"/>
      <c r="L49" s="32"/>
      <c r="M49" s="32">
        <f t="shared" ref="M49:M63" si="23">L49*E49</f>
        <v>0</v>
      </c>
      <c r="N49" s="91"/>
      <c r="O49" s="32"/>
      <c r="P49" s="53">
        <f>O49*E49</f>
        <v>0</v>
      </c>
      <c r="Q49" s="143" t="s">
        <v>256</v>
      </c>
      <c r="R49" s="127">
        <v>10000</v>
      </c>
      <c r="S49" s="32">
        <f>R49*E49</f>
        <v>10000</v>
      </c>
      <c r="T49" s="148">
        <f>G49</f>
        <v>8000</v>
      </c>
    </row>
    <row r="50" spans="1:20" ht="59.25" customHeight="1" x14ac:dyDescent="0.25">
      <c r="A50" s="78" t="s">
        <v>119</v>
      </c>
      <c r="B50" s="76" t="s">
        <v>44</v>
      </c>
      <c r="C50" s="71" t="s">
        <v>60</v>
      </c>
      <c r="D50" s="77" t="s">
        <v>59</v>
      </c>
      <c r="E50" s="78">
        <v>4</v>
      </c>
      <c r="F50" s="62">
        <v>90</v>
      </c>
      <c r="G50" s="97">
        <f t="shared" ref="G50:G64" si="24">F50*E50</f>
        <v>360</v>
      </c>
      <c r="H50" s="162" t="s">
        <v>241</v>
      </c>
      <c r="I50" s="38">
        <v>140</v>
      </c>
      <c r="J50" s="32">
        <f t="shared" si="22"/>
        <v>560</v>
      </c>
      <c r="K50" s="162" t="s">
        <v>244</v>
      </c>
      <c r="L50" s="32">
        <v>100</v>
      </c>
      <c r="M50" s="32">
        <f t="shared" si="23"/>
        <v>400</v>
      </c>
      <c r="N50" s="162" t="s">
        <v>245</v>
      </c>
      <c r="O50" s="32">
        <v>90</v>
      </c>
      <c r="P50" s="53">
        <f t="shared" ref="P50:P51" si="25">O50*E50</f>
        <v>360</v>
      </c>
      <c r="Q50" s="143" t="s">
        <v>255</v>
      </c>
      <c r="R50" s="127">
        <v>100</v>
      </c>
      <c r="S50" s="32">
        <f t="shared" ref="S50:S52" si="26">R50*E50</f>
        <v>400</v>
      </c>
      <c r="T50" s="148">
        <f t="shared" ref="T50:T64" si="27">G50</f>
        <v>360</v>
      </c>
    </row>
    <row r="51" spans="1:20" ht="64.5" customHeight="1" x14ac:dyDescent="0.25">
      <c r="A51" s="78" t="s">
        <v>120</v>
      </c>
      <c r="B51" s="103" t="s">
        <v>154</v>
      </c>
      <c r="C51" s="71" t="s">
        <v>60</v>
      </c>
      <c r="D51" s="81" t="s">
        <v>59</v>
      </c>
      <c r="E51" s="78">
        <v>1</v>
      </c>
      <c r="F51" s="62">
        <v>180</v>
      </c>
      <c r="G51" s="97">
        <f t="shared" si="24"/>
        <v>180</v>
      </c>
      <c r="H51" s="163"/>
      <c r="I51" s="38">
        <v>190</v>
      </c>
      <c r="J51" s="32">
        <f t="shared" si="22"/>
        <v>190</v>
      </c>
      <c r="K51" s="163"/>
      <c r="L51" s="32">
        <v>190</v>
      </c>
      <c r="M51" s="32">
        <f t="shared" si="23"/>
        <v>190</v>
      </c>
      <c r="N51" s="163"/>
      <c r="O51" s="32">
        <v>180</v>
      </c>
      <c r="P51" s="53">
        <f t="shared" si="25"/>
        <v>180</v>
      </c>
      <c r="Q51" s="143" t="s">
        <v>255</v>
      </c>
      <c r="R51" s="127">
        <v>140</v>
      </c>
      <c r="S51" s="32">
        <f t="shared" si="26"/>
        <v>140</v>
      </c>
      <c r="T51" s="148">
        <f t="shared" si="27"/>
        <v>180</v>
      </c>
    </row>
    <row r="52" spans="1:20" ht="48.75" customHeight="1" x14ac:dyDescent="0.25">
      <c r="A52" s="78" t="s">
        <v>120</v>
      </c>
      <c r="B52" s="80" t="s">
        <v>47</v>
      </c>
      <c r="C52" s="71" t="s">
        <v>61</v>
      </c>
      <c r="D52" s="81" t="s">
        <v>59</v>
      </c>
      <c r="E52" s="78">
        <v>6</v>
      </c>
      <c r="F52" s="62">
        <v>170</v>
      </c>
      <c r="G52" s="97">
        <f t="shared" si="24"/>
        <v>1020</v>
      </c>
      <c r="H52" s="91"/>
      <c r="I52" s="38"/>
      <c r="J52" s="32">
        <f t="shared" si="22"/>
        <v>0</v>
      </c>
      <c r="K52" s="91"/>
      <c r="L52" s="32"/>
      <c r="M52" s="32">
        <f t="shared" si="23"/>
        <v>0</v>
      </c>
      <c r="N52" s="91"/>
      <c r="O52" s="32"/>
      <c r="P52" s="53">
        <f t="shared" ref="P52:P63" si="28">O52*E52</f>
        <v>0</v>
      </c>
      <c r="Q52" s="143" t="s">
        <v>255</v>
      </c>
      <c r="R52" s="127">
        <v>195.5</v>
      </c>
      <c r="S52" s="32">
        <f t="shared" si="26"/>
        <v>1173</v>
      </c>
      <c r="T52" s="148">
        <f t="shared" si="27"/>
        <v>1020</v>
      </c>
    </row>
    <row r="53" spans="1:20" ht="48.75" customHeight="1" x14ac:dyDescent="0.25">
      <c r="A53" s="78" t="s">
        <v>18</v>
      </c>
      <c r="B53" s="80" t="s">
        <v>48</v>
      </c>
      <c r="C53" s="71" t="s">
        <v>62</v>
      </c>
      <c r="D53" s="81" t="s">
        <v>59</v>
      </c>
      <c r="E53" s="78">
        <v>2</v>
      </c>
      <c r="F53" s="62">
        <v>190</v>
      </c>
      <c r="G53" s="97">
        <f t="shared" si="24"/>
        <v>380</v>
      </c>
      <c r="H53" s="91"/>
      <c r="I53" s="38"/>
      <c r="J53" s="32">
        <f t="shared" si="22"/>
        <v>0</v>
      </c>
      <c r="K53" s="91"/>
      <c r="L53" s="32"/>
      <c r="M53" s="32">
        <f t="shared" si="23"/>
        <v>0</v>
      </c>
      <c r="N53" s="91"/>
      <c r="O53" s="32"/>
      <c r="P53" s="53">
        <f t="shared" si="28"/>
        <v>0</v>
      </c>
      <c r="Q53" s="143" t="s">
        <v>255</v>
      </c>
      <c r="R53" s="127">
        <v>240</v>
      </c>
      <c r="S53" s="32">
        <f>R53*E53</f>
        <v>480</v>
      </c>
      <c r="T53" s="148">
        <f t="shared" si="27"/>
        <v>380</v>
      </c>
    </row>
    <row r="54" spans="1:20" ht="48.75" customHeight="1" x14ac:dyDescent="0.25">
      <c r="A54" s="78" t="s">
        <v>121</v>
      </c>
      <c r="B54" s="80" t="s">
        <v>50</v>
      </c>
      <c r="C54" s="71" t="s">
        <v>267</v>
      </c>
      <c r="D54" s="81" t="s">
        <v>63</v>
      </c>
      <c r="E54" s="78">
        <v>1</v>
      </c>
      <c r="F54" s="62">
        <v>282.3</v>
      </c>
      <c r="G54" s="97">
        <v>282.3</v>
      </c>
      <c r="H54" s="91"/>
      <c r="I54" s="38"/>
      <c r="J54" s="32">
        <f t="shared" si="22"/>
        <v>0</v>
      </c>
      <c r="K54" s="91"/>
      <c r="L54" s="32"/>
      <c r="M54" s="32">
        <f t="shared" si="23"/>
        <v>0</v>
      </c>
      <c r="N54" s="141" t="s">
        <v>271</v>
      </c>
      <c r="O54" s="32">
        <v>3000</v>
      </c>
      <c r="P54" s="53">
        <f t="shared" si="28"/>
        <v>3000</v>
      </c>
      <c r="Q54" s="143" t="s">
        <v>272</v>
      </c>
      <c r="R54" s="127">
        <v>1500</v>
      </c>
      <c r="S54" s="32">
        <f t="shared" ref="S54" si="29">R54*E54</f>
        <v>1500</v>
      </c>
      <c r="T54" s="148">
        <f t="shared" si="27"/>
        <v>282.3</v>
      </c>
    </row>
    <row r="55" spans="1:20" ht="48.75" customHeight="1" x14ac:dyDescent="0.25">
      <c r="A55" s="78" t="s">
        <v>19</v>
      </c>
      <c r="B55" s="80" t="s">
        <v>52</v>
      </c>
      <c r="C55" s="71" t="s">
        <v>64</v>
      </c>
      <c r="D55" s="81" t="s">
        <v>63</v>
      </c>
      <c r="E55" s="78">
        <v>1</v>
      </c>
      <c r="F55" s="62">
        <v>600</v>
      </c>
      <c r="G55" s="97">
        <f t="shared" si="24"/>
        <v>600</v>
      </c>
      <c r="H55" s="91"/>
      <c r="I55" s="38"/>
      <c r="J55" s="32">
        <f t="shared" si="22"/>
        <v>0</v>
      </c>
      <c r="K55" s="91"/>
      <c r="L55" s="32"/>
      <c r="M55" s="32">
        <f t="shared" si="23"/>
        <v>0</v>
      </c>
      <c r="N55" s="91"/>
      <c r="O55" s="32"/>
      <c r="P55" s="53">
        <f t="shared" si="28"/>
        <v>0</v>
      </c>
      <c r="Q55" s="143" t="s">
        <v>261</v>
      </c>
      <c r="R55" s="127">
        <v>3000</v>
      </c>
      <c r="S55" s="32">
        <f t="shared" ref="S55:S64" si="30">R55*E55</f>
        <v>3000</v>
      </c>
      <c r="T55" s="148">
        <f t="shared" si="27"/>
        <v>600</v>
      </c>
    </row>
    <row r="56" spans="1:20" ht="48.75" customHeight="1" x14ac:dyDescent="0.25">
      <c r="A56" s="78" t="s">
        <v>122</v>
      </c>
      <c r="B56" s="80" t="s">
        <v>54</v>
      </c>
      <c r="C56" s="71" t="s">
        <v>65</v>
      </c>
      <c r="D56" s="81" t="s">
        <v>66</v>
      </c>
      <c r="E56" s="78">
        <v>6</v>
      </c>
      <c r="F56" s="62">
        <v>21</v>
      </c>
      <c r="G56" s="97">
        <f t="shared" si="24"/>
        <v>126</v>
      </c>
      <c r="H56" s="91"/>
      <c r="I56" s="38"/>
      <c r="J56" s="32">
        <f t="shared" si="22"/>
        <v>0</v>
      </c>
      <c r="K56" s="91"/>
      <c r="L56" s="32"/>
      <c r="M56" s="32">
        <f t="shared" si="23"/>
        <v>0</v>
      </c>
      <c r="N56" s="91"/>
      <c r="O56" s="32"/>
      <c r="P56" s="53">
        <f t="shared" si="28"/>
        <v>0</v>
      </c>
      <c r="Q56" s="143" t="s">
        <v>260</v>
      </c>
      <c r="R56" s="127">
        <v>25</v>
      </c>
      <c r="S56" s="32">
        <f t="shared" si="30"/>
        <v>150</v>
      </c>
      <c r="T56" s="148">
        <f t="shared" si="27"/>
        <v>126</v>
      </c>
    </row>
    <row r="57" spans="1:20" ht="48.75" customHeight="1" x14ac:dyDescent="0.25">
      <c r="A57" s="78" t="s">
        <v>123</v>
      </c>
      <c r="B57" s="80" t="s">
        <v>242</v>
      </c>
      <c r="C57" s="71" t="s">
        <v>67</v>
      </c>
      <c r="D57" s="81" t="s">
        <v>68</v>
      </c>
      <c r="E57" s="78">
        <v>100</v>
      </c>
      <c r="F57" s="62">
        <v>2.5</v>
      </c>
      <c r="G57" s="97">
        <f t="shared" si="24"/>
        <v>250</v>
      </c>
      <c r="H57" s="91"/>
      <c r="I57" s="38"/>
      <c r="J57" s="32">
        <f t="shared" si="22"/>
        <v>0</v>
      </c>
      <c r="K57" s="91"/>
      <c r="L57" s="32"/>
      <c r="M57" s="32">
        <f t="shared" si="23"/>
        <v>0</v>
      </c>
      <c r="N57" s="91"/>
      <c r="O57" s="32"/>
      <c r="P57" s="53">
        <f t="shared" si="28"/>
        <v>0</v>
      </c>
      <c r="Q57" s="143" t="s">
        <v>255</v>
      </c>
      <c r="R57" s="127">
        <v>2.5</v>
      </c>
      <c r="S57" s="32">
        <f t="shared" si="30"/>
        <v>250</v>
      </c>
      <c r="T57" s="148">
        <f t="shared" si="27"/>
        <v>250</v>
      </c>
    </row>
    <row r="58" spans="1:20" ht="48.75" customHeight="1" x14ac:dyDescent="0.25">
      <c r="A58" s="78" t="s">
        <v>124</v>
      </c>
      <c r="B58" s="80" t="s">
        <v>94</v>
      </c>
      <c r="C58" s="71" t="s">
        <v>113</v>
      </c>
      <c r="D58" s="81" t="s">
        <v>114</v>
      </c>
      <c r="E58" s="78">
        <v>1</v>
      </c>
      <c r="F58" s="62">
        <v>5000</v>
      </c>
      <c r="G58" s="97">
        <f t="shared" si="24"/>
        <v>5000</v>
      </c>
      <c r="H58" s="91"/>
      <c r="I58" s="38"/>
      <c r="J58" s="32">
        <f t="shared" si="22"/>
        <v>0</v>
      </c>
      <c r="K58" s="91"/>
      <c r="L58" s="32"/>
      <c r="M58" s="32">
        <f t="shared" si="23"/>
        <v>0</v>
      </c>
      <c r="N58" s="91" t="s">
        <v>259</v>
      </c>
      <c r="O58" s="32">
        <v>2400</v>
      </c>
      <c r="P58" s="53">
        <f t="shared" si="28"/>
        <v>2400</v>
      </c>
      <c r="Q58" s="143" t="s">
        <v>265</v>
      </c>
      <c r="R58" s="127">
        <v>2575</v>
      </c>
      <c r="S58" s="32">
        <f t="shared" si="30"/>
        <v>2575</v>
      </c>
      <c r="T58" s="148">
        <f t="shared" si="27"/>
        <v>5000</v>
      </c>
    </row>
    <row r="59" spans="1:20" ht="48.75" customHeight="1" x14ac:dyDescent="0.25">
      <c r="A59" s="78" t="s">
        <v>125</v>
      </c>
      <c r="B59" s="80" t="s">
        <v>96</v>
      </c>
      <c r="C59" s="71" t="s">
        <v>115</v>
      </c>
      <c r="D59" s="81" t="s">
        <v>114</v>
      </c>
      <c r="E59" s="78">
        <v>1</v>
      </c>
      <c r="F59" s="62">
        <v>6500</v>
      </c>
      <c r="G59" s="97">
        <f t="shared" si="24"/>
        <v>6500</v>
      </c>
      <c r="H59" s="91"/>
      <c r="I59" s="38"/>
      <c r="J59" s="32">
        <f t="shared" si="22"/>
        <v>0</v>
      </c>
      <c r="K59" s="91"/>
      <c r="L59" s="32"/>
      <c r="M59" s="32">
        <f t="shared" si="23"/>
        <v>0</v>
      </c>
      <c r="N59" s="91" t="s">
        <v>259</v>
      </c>
      <c r="O59" s="32">
        <v>3350</v>
      </c>
      <c r="P59" s="53">
        <f t="shared" si="28"/>
        <v>3350</v>
      </c>
      <c r="Q59" s="143" t="s">
        <v>265</v>
      </c>
      <c r="R59" s="127">
        <v>3030</v>
      </c>
      <c r="S59" s="32">
        <f t="shared" si="30"/>
        <v>3030</v>
      </c>
      <c r="T59" s="148">
        <f t="shared" si="27"/>
        <v>6500</v>
      </c>
    </row>
    <row r="60" spans="1:20" ht="94.5" customHeight="1" x14ac:dyDescent="0.25">
      <c r="A60" s="78" t="s">
        <v>126</v>
      </c>
      <c r="B60" s="85" t="s">
        <v>57</v>
      </c>
      <c r="C60" s="136" t="s">
        <v>69</v>
      </c>
      <c r="D60" s="86" t="s">
        <v>70</v>
      </c>
      <c r="E60" s="84">
        <v>6</v>
      </c>
      <c r="F60" s="62">
        <v>80</v>
      </c>
      <c r="G60" s="97">
        <f t="shared" si="24"/>
        <v>480</v>
      </c>
      <c r="H60" s="91"/>
      <c r="I60" s="38"/>
      <c r="J60" s="32">
        <f t="shared" si="22"/>
        <v>0</v>
      </c>
      <c r="K60" s="91"/>
      <c r="L60" s="32"/>
      <c r="M60" s="32">
        <f t="shared" si="23"/>
        <v>0</v>
      </c>
      <c r="N60" s="91"/>
      <c r="O60" s="32"/>
      <c r="P60" s="53">
        <f t="shared" si="28"/>
        <v>0</v>
      </c>
      <c r="Q60" s="145" t="s">
        <v>263</v>
      </c>
      <c r="R60" s="127">
        <v>99.99</v>
      </c>
      <c r="S60" s="32">
        <f t="shared" si="30"/>
        <v>599.93999999999994</v>
      </c>
      <c r="T60" s="148">
        <f t="shared" si="27"/>
        <v>480</v>
      </c>
    </row>
    <row r="61" spans="1:20" ht="109.5" customHeight="1" x14ac:dyDescent="0.25">
      <c r="A61" s="78" t="s">
        <v>127</v>
      </c>
      <c r="B61" s="96" t="s">
        <v>99</v>
      </c>
      <c r="C61" s="98" t="s">
        <v>69</v>
      </c>
      <c r="D61" s="86" t="s">
        <v>70</v>
      </c>
      <c r="E61" s="84">
        <v>1000</v>
      </c>
      <c r="F61" s="62">
        <v>0.5</v>
      </c>
      <c r="G61" s="97">
        <f>F61*E61</f>
        <v>500</v>
      </c>
      <c r="H61" s="91"/>
      <c r="I61" s="38"/>
      <c r="J61" s="32">
        <f t="shared" si="22"/>
        <v>0</v>
      </c>
      <c r="K61" s="91"/>
      <c r="L61" s="32"/>
      <c r="M61" s="32">
        <f t="shared" si="23"/>
        <v>0</v>
      </c>
      <c r="N61" s="91"/>
      <c r="O61" s="32"/>
      <c r="P61" s="53">
        <f t="shared" si="28"/>
        <v>0</v>
      </c>
      <c r="Q61" s="146" t="s">
        <v>262</v>
      </c>
      <c r="R61" s="127">
        <f>14.3/10</f>
        <v>1.4300000000000002</v>
      </c>
      <c r="S61" s="32">
        <f t="shared" si="30"/>
        <v>1430.0000000000002</v>
      </c>
      <c r="T61" s="148">
        <f t="shared" si="27"/>
        <v>500</v>
      </c>
    </row>
    <row r="62" spans="1:20" ht="109.5" customHeight="1" x14ac:dyDescent="0.25">
      <c r="A62" s="78" t="s">
        <v>128</v>
      </c>
      <c r="B62" s="96" t="s">
        <v>129</v>
      </c>
      <c r="C62" s="98" t="s">
        <v>269</v>
      </c>
      <c r="D62" s="86" t="s">
        <v>63</v>
      </c>
      <c r="E62" s="84">
        <v>1</v>
      </c>
      <c r="F62" s="62">
        <v>1000</v>
      </c>
      <c r="G62" s="97">
        <f t="shared" si="24"/>
        <v>1000</v>
      </c>
      <c r="H62" s="91"/>
      <c r="I62" s="38"/>
      <c r="J62" s="32">
        <f t="shared" si="22"/>
        <v>0</v>
      </c>
      <c r="K62" s="91"/>
      <c r="L62" s="32"/>
      <c r="M62" s="32">
        <f t="shared" si="23"/>
        <v>0</v>
      </c>
      <c r="N62" s="91"/>
      <c r="O62" s="32"/>
      <c r="P62" s="53">
        <f t="shared" si="28"/>
        <v>0</v>
      </c>
      <c r="Q62" s="143" t="s">
        <v>264</v>
      </c>
      <c r="R62" s="127">
        <v>2122.4699999999998</v>
      </c>
      <c r="S62" s="32">
        <f t="shared" si="30"/>
        <v>2122.4699999999998</v>
      </c>
      <c r="T62" s="148">
        <f t="shared" si="27"/>
        <v>1000</v>
      </c>
    </row>
    <row r="63" spans="1:20" ht="81.75" customHeight="1" x14ac:dyDescent="0.25">
      <c r="A63" s="78" t="s">
        <v>130</v>
      </c>
      <c r="B63" s="96" t="s">
        <v>71</v>
      </c>
      <c r="C63" s="71" t="s">
        <v>102</v>
      </c>
      <c r="D63" s="87" t="s">
        <v>59</v>
      </c>
      <c r="E63" s="88">
        <v>2</v>
      </c>
      <c r="F63" s="62">
        <v>40</v>
      </c>
      <c r="G63" s="97">
        <v>80</v>
      </c>
      <c r="H63" s="91" t="s">
        <v>241</v>
      </c>
      <c r="I63" s="38">
        <v>40</v>
      </c>
      <c r="J63" s="32">
        <f t="shared" si="22"/>
        <v>80</v>
      </c>
      <c r="K63" s="90" t="s">
        <v>244</v>
      </c>
      <c r="L63" s="32">
        <v>40</v>
      </c>
      <c r="M63" s="32">
        <f t="shared" si="23"/>
        <v>80</v>
      </c>
      <c r="N63" s="93" t="s">
        <v>245</v>
      </c>
      <c r="O63" s="32">
        <v>35</v>
      </c>
      <c r="P63" s="53">
        <f t="shared" si="28"/>
        <v>70</v>
      </c>
      <c r="Q63" s="143" t="s">
        <v>255</v>
      </c>
      <c r="R63" s="127">
        <v>50.02</v>
      </c>
      <c r="S63" s="32">
        <f t="shared" si="30"/>
        <v>100.04</v>
      </c>
      <c r="T63" s="148">
        <f t="shared" si="27"/>
        <v>80</v>
      </c>
    </row>
    <row r="64" spans="1:20" ht="48.75" customHeight="1" x14ac:dyDescent="0.25">
      <c r="A64" s="79" t="s">
        <v>131</v>
      </c>
      <c r="B64" s="65" t="s">
        <v>92</v>
      </c>
      <c r="C64" s="71" t="s">
        <v>111</v>
      </c>
      <c r="D64" s="87" t="s">
        <v>112</v>
      </c>
      <c r="E64" s="84">
        <v>1</v>
      </c>
      <c r="F64" s="62">
        <v>2025</v>
      </c>
      <c r="G64" s="92">
        <f t="shared" si="24"/>
        <v>2025</v>
      </c>
      <c r="H64" s="90"/>
      <c r="I64" s="38"/>
      <c r="J64" s="32">
        <f t="shared" si="22"/>
        <v>0</v>
      </c>
      <c r="K64" s="90"/>
      <c r="L64" s="32"/>
      <c r="M64" s="32"/>
      <c r="N64" s="133" t="s">
        <v>259</v>
      </c>
      <c r="O64" s="32">
        <v>1700</v>
      </c>
      <c r="P64" s="53">
        <f>O64</f>
        <v>1700</v>
      </c>
      <c r="Q64" s="143" t="s">
        <v>255</v>
      </c>
      <c r="R64" s="127">
        <v>752.56</v>
      </c>
      <c r="S64" s="32">
        <f t="shared" si="30"/>
        <v>752.56</v>
      </c>
      <c r="T64" s="148">
        <f t="shared" si="27"/>
        <v>2025</v>
      </c>
    </row>
    <row r="65" spans="1:21" ht="48.75" customHeight="1" x14ac:dyDescent="0.25">
      <c r="A65" s="8"/>
      <c r="B65" s="9"/>
      <c r="C65" s="8"/>
      <c r="D65" s="10"/>
      <c r="E65" s="8"/>
      <c r="F65" s="11"/>
      <c r="G65" s="139">
        <f>SUM(G49:G64)</f>
        <v>26783.3</v>
      </c>
      <c r="H65" s="50"/>
      <c r="I65" s="30"/>
      <c r="J65" s="29"/>
      <c r="K65" s="50"/>
      <c r="L65" s="52"/>
      <c r="M65" s="52"/>
      <c r="N65" s="50"/>
      <c r="O65" s="52"/>
      <c r="P65" s="52"/>
      <c r="Q65" s="52"/>
      <c r="R65" s="129"/>
      <c r="S65" s="45"/>
      <c r="T65" s="151">
        <f>SUM(T49:T64)</f>
        <v>26783.3</v>
      </c>
      <c r="U65" s="12"/>
    </row>
    <row r="66" spans="1:21" ht="48.75" customHeight="1" x14ac:dyDescent="0.25">
      <c r="A66" s="166" t="s">
        <v>132</v>
      </c>
      <c r="B66" s="167"/>
      <c r="C66" s="167"/>
      <c r="D66" s="167"/>
      <c r="E66" s="167"/>
      <c r="F66" s="167"/>
      <c r="G66" s="168"/>
      <c r="H66" s="99"/>
      <c r="I66" s="169"/>
      <c r="J66" s="169"/>
      <c r="K66" s="99"/>
      <c r="L66" s="56"/>
      <c r="M66" s="56"/>
      <c r="N66" s="99"/>
      <c r="O66" s="56"/>
      <c r="P66" s="56"/>
      <c r="Q66" s="56"/>
      <c r="R66" s="187"/>
      <c r="S66" s="188"/>
      <c r="T66" s="154"/>
    </row>
    <row r="67" spans="1:21" ht="48.75" customHeight="1" x14ac:dyDescent="0.25">
      <c r="A67" s="100" t="s">
        <v>133</v>
      </c>
      <c r="B67" s="103" t="s">
        <v>151</v>
      </c>
      <c r="C67" s="71" t="s">
        <v>58</v>
      </c>
      <c r="D67" s="81" t="s">
        <v>59</v>
      </c>
      <c r="E67" s="78">
        <v>1</v>
      </c>
      <c r="F67" s="62">
        <v>8000</v>
      </c>
      <c r="G67" s="97">
        <v>8000</v>
      </c>
      <c r="H67" s="91"/>
      <c r="I67" s="38"/>
      <c r="J67" s="32">
        <f t="shared" ref="J67:J76" si="31">I67*E67</f>
        <v>0</v>
      </c>
      <c r="K67" s="91"/>
      <c r="L67" s="32"/>
      <c r="M67" s="32">
        <f t="shared" ref="M67:M75" si="32">L67*E67</f>
        <v>0</v>
      </c>
      <c r="N67" s="91"/>
      <c r="O67" s="32"/>
      <c r="P67" s="53">
        <f t="shared" ref="P67:P76" si="33">O67*E67</f>
        <v>0</v>
      </c>
      <c r="Q67" s="143" t="s">
        <v>256</v>
      </c>
      <c r="R67" s="127">
        <v>10000</v>
      </c>
      <c r="S67" s="32">
        <f>R67*E67</f>
        <v>10000</v>
      </c>
      <c r="T67" s="148">
        <f t="shared" ref="T67:T76" si="34">G67</f>
        <v>8000</v>
      </c>
    </row>
    <row r="68" spans="1:21" ht="66.75" customHeight="1" x14ac:dyDescent="0.25">
      <c r="A68" s="101" t="s">
        <v>134</v>
      </c>
      <c r="B68" s="76" t="s">
        <v>44</v>
      </c>
      <c r="C68" s="71" t="s">
        <v>60</v>
      </c>
      <c r="D68" s="77" t="s">
        <v>59</v>
      </c>
      <c r="E68" s="78">
        <v>4</v>
      </c>
      <c r="F68" s="62">
        <v>90</v>
      </c>
      <c r="G68" s="97">
        <v>360</v>
      </c>
      <c r="H68" s="162" t="s">
        <v>241</v>
      </c>
      <c r="I68" s="38">
        <v>140</v>
      </c>
      <c r="J68" s="32">
        <f t="shared" si="31"/>
        <v>560</v>
      </c>
      <c r="K68" s="162" t="s">
        <v>244</v>
      </c>
      <c r="L68" s="32">
        <v>100</v>
      </c>
      <c r="M68" s="32">
        <f t="shared" si="32"/>
        <v>400</v>
      </c>
      <c r="N68" s="162" t="s">
        <v>245</v>
      </c>
      <c r="O68" s="32">
        <v>90</v>
      </c>
      <c r="P68" s="53">
        <f t="shared" si="33"/>
        <v>360</v>
      </c>
      <c r="Q68" s="143" t="s">
        <v>255</v>
      </c>
      <c r="R68" s="127">
        <v>100</v>
      </c>
      <c r="S68" s="32">
        <f t="shared" ref="S68:S70" si="35">R68*E68</f>
        <v>400</v>
      </c>
      <c r="T68" s="148">
        <f t="shared" si="34"/>
        <v>360</v>
      </c>
    </row>
    <row r="69" spans="1:21" ht="60" customHeight="1" x14ac:dyDescent="0.25">
      <c r="A69" s="100" t="s">
        <v>135</v>
      </c>
      <c r="B69" s="103" t="s">
        <v>154</v>
      </c>
      <c r="C69" s="71" t="s">
        <v>60</v>
      </c>
      <c r="D69" s="81" t="s">
        <v>59</v>
      </c>
      <c r="E69" s="78">
        <v>1</v>
      </c>
      <c r="F69" s="62">
        <v>180</v>
      </c>
      <c r="G69" s="97">
        <v>180</v>
      </c>
      <c r="H69" s="163"/>
      <c r="I69" s="38">
        <v>190</v>
      </c>
      <c r="J69" s="32">
        <f t="shared" si="31"/>
        <v>190</v>
      </c>
      <c r="K69" s="163"/>
      <c r="L69" s="32">
        <v>190</v>
      </c>
      <c r="M69" s="32">
        <f t="shared" si="32"/>
        <v>190</v>
      </c>
      <c r="N69" s="163"/>
      <c r="O69" s="32">
        <v>180</v>
      </c>
      <c r="P69" s="53">
        <f t="shared" si="33"/>
        <v>180</v>
      </c>
      <c r="Q69" s="143" t="s">
        <v>255</v>
      </c>
      <c r="R69" s="127">
        <v>140</v>
      </c>
      <c r="S69" s="32">
        <f t="shared" si="35"/>
        <v>140</v>
      </c>
      <c r="T69" s="148">
        <f t="shared" si="34"/>
        <v>180</v>
      </c>
    </row>
    <row r="70" spans="1:21" ht="48.75" customHeight="1" x14ac:dyDescent="0.25">
      <c r="A70" s="100" t="s">
        <v>136</v>
      </c>
      <c r="B70" s="80" t="s">
        <v>47</v>
      </c>
      <c r="C70" s="71" t="s">
        <v>61</v>
      </c>
      <c r="D70" s="81" t="s">
        <v>59</v>
      </c>
      <c r="E70" s="78">
        <v>6</v>
      </c>
      <c r="F70" s="62">
        <v>170</v>
      </c>
      <c r="G70" s="97">
        <v>1020</v>
      </c>
      <c r="H70" s="91"/>
      <c r="I70" s="38"/>
      <c r="J70" s="32">
        <f t="shared" si="31"/>
        <v>0</v>
      </c>
      <c r="K70" s="91"/>
      <c r="L70" s="32"/>
      <c r="M70" s="32">
        <f t="shared" si="32"/>
        <v>0</v>
      </c>
      <c r="N70" s="91"/>
      <c r="O70" s="32"/>
      <c r="P70" s="53">
        <f t="shared" si="33"/>
        <v>0</v>
      </c>
      <c r="Q70" s="143" t="s">
        <v>255</v>
      </c>
      <c r="R70" s="127">
        <v>195.5</v>
      </c>
      <c r="S70" s="32">
        <f t="shared" si="35"/>
        <v>1173</v>
      </c>
      <c r="T70" s="148">
        <f t="shared" si="34"/>
        <v>1020</v>
      </c>
    </row>
    <row r="71" spans="1:21" ht="48.75" customHeight="1" x14ac:dyDescent="0.25">
      <c r="A71" s="100" t="s">
        <v>137</v>
      </c>
      <c r="B71" s="80" t="s">
        <v>48</v>
      </c>
      <c r="C71" s="71" t="s">
        <v>62</v>
      </c>
      <c r="D71" s="81" t="s">
        <v>59</v>
      </c>
      <c r="E71" s="78">
        <v>2</v>
      </c>
      <c r="F71" s="62">
        <v>190</v>
      </c>
      <c r="G71" s="97">
        <v>380</v>
      </c>
      <c r="H71" s="91"/>
      <c r="I71" s="38"/>
      <c r="J71" s="32">
        <f t="shared" si="31"/>
        <v>0</v>
      </c>
      <c r="K71" s="91"/>
      <c r="L71" s="32"/>
      <c r="M71" s="32">
        <f t="shared" si="32"/>
        <v>0</v>
      </c>
      <c r="N71" s="91"/>
      <c r="O71" s="32"/>
      <c r="P71" s="53">
        <f t="shared" si="33"/>
        <v>0</v>
      </c>
      <c r="Q71" s="143" t="s">
        <v>255</v>
      </c>
      <c r="R71" s="127">
        <v>240</v>
      </c>
      <c r="S71" s="32">
        <f>R71*E71</f>
        <v>480</v>
      </c>
      <c r="T71" s="148">
        <f t="shared" si="34"/>
        <v>380</v>
      </c>
    </row>
    <row r="72" spans="1:21" ht="109.5" customHeight="1" x14ac:dyDescent="0.25">
      <c r="A72" s="78" t="s">
        <v>138</v>
      </c>
      <c r="B72" s="96" t="s">
        <v>50</v>
      </c>
      <c r="C72" s="71" t="s">
        <v>267</v>
      </c>
      <c r="D72" s="86" t="s">
        <v>63</v>
      </c>
      <c r="E72" s="84">
        <v>1</v>
      </c>
      <c r="F72" s="62">
        <v>282.3</v>
      </c>
      <c r="G72" s="97">
        <v>282.3</v>
      </c>
      <c r="H72" s="91"/>
      <c r="I72" s="38"/>
      <c r="J72" s="32">
        <f t="shared" si="31"/>
        <v>0</v>
      </c>
      <c r="K72" s="91"/>
      <c r="L72" s="32"/>
      <c r="M72" s="32">
        <f t="shared" si="32"/>
        <v>0</v>
      </c>
      <c r="N72" s="141" t="s">
        <v>271</v>
      </c>
      <c r="O72" s="32">
        <v>3000</v>
      </c>
      <c r="P72" s="53">
        <f t="shared" si="33"/>
        <v>3000</v>
      </c>
      <c r="Q72" s="143" t="s">
        <v>272</v>
      </c>
      <c r="R72" s="127">
        <v>1500</v>
      </c>
      <c r="S72" s="32">
        <f t="shared" ref="S72" si="36">R72*E72</f>
        <v>1500</v>
      </c>
      <c r="T72" s="148">
        <f t="shared" si="34"/>
        <v>282.3</v>
      </c>
    </row>
    <row r="73" spans="1:21" ht="48.75" customHeight="1" x14ac:dyDescent="0.25">
      <c r="A73" s="100" t="s">
        <v>139</v>
      </c>
      <c r="B73" s="80" t="s">
        <v>52</v>
      </c>
      <c r="C73" s="71" t="s">
        <v>64</v>
      </c>
      <c r="D73" s="81" t="s">
        <v>63</v>
      </c>
      <c r="E73" s="78">
        <v>1</v>
      </c>
      <c r="F73" s="62">
        <v>600</v>
      </c>
      <c r="G73" s="97">
        <v>600</v>
      </c>
      <c r="H73" s="91"/>
      <c r="I73" s="38"/>
      <c r="J73" s="32">
        <f t="shared" si="31"/>
        <v>0</v>
      </c>
      <c r="K73" s="91"/>
      <c r="L73" s="32"/>
      <c r="M73" s="32">
        <f t="shared" si="32"/>
        <v>0</v>
      </c>
      <c r="N73" s="91"/>
      <c r="O73" s="32"/>
      <c r="P73" s="53">
        <f t="shared" si="33"/>
        <v>0</v>
      </c>
      <c r="Q73" s="143" t="s">
        <v>261</v>
      </c>
      <c r="R73" s="127">
        <v>3000</v>
      </c>
      <c r="S73" s="32">
        <f t="shared" ref="S73:S76" si="37">R73*E73</f>
        <v>3000</v>
      </c>
      <c r="T73" s="148">
        <f t="shared" si="34"/>
        <v>600</v>
      </c>
    </row>
    <row r="74" spans="1:21" ht="48.75" customHeight="1" x14ac:dyDescent="0.25">
      <c r="A74" s="100" t="s">
        <v>140</v>
      </c>
      <c r="B74" s="80" t="s">
        <v>54</v>
      </c>
      <c r="C74" s="71" t="s">
        <v>65</v>
      </c>
      <c r="D74" s="81" t="s">
        <v>66</v>
      </c>
      <c r="E74" s="78">
        <v>6</v>
      </c>
      <c r="F74" s="62">
        <v>21</v>
      </c>
      <c r="G74" s="102">
        <v>126</v>
      </c>
      <c r="H74" s="90"/>
      <c r="I74" s="38"/>
      <c r="J74" s="32">
        <f t="shared" si="31"/>
        <v>0</v>
      </c>
      <c r="K74" s="90"/>
      <c r="L74" s="32"/>
      <c r="M74" s="32">
        <f t="shared" si="32"/>
        <v>0</v>
      </c>
      <c r="N74" s="90"/>
      <c r="O74" s="32"/>
      <c r="P74" s="53">
        <f t="shared" si="33"/>
        <v>0</v>
      </c>
      <c r="Q74" s="143" t="s">
        <v>260</v>
      </c>
      <c r="R74" s="127">
        <v>25</v>
      </c>
      <c r="S74" s="32">
        <f t="shared" si="37"/>
        <v>150</v>
      </c>
      <c r="T74" s="148">
        <f t="shared" si="34"/>
        <v>126</v>
      </c>
    </row>
    <row r="75" spans="1:21" ht="45.75" customHeight="1" x14ac:dyDescent="0.25">
      <c r="A75" s="100" t="s">
        <v>141</v>
      </c>
      <c r="B75" s="82" t="s">
        <v>242</v>
      </c>
      <c r="C75" s="71" t="s">
        <v>67</v>
      </c>
      <c r="D75" s="87" t="s">
        <v>68</v>
      </c>
      <c r="E75" s="84">
        <v>100</v>
      </c>
      <c r="F75" s="62">
        <v>2.5</v>
      </c>
      <c r="G75" s="102">
        <v>250</v>
      </c>
      <c r="H75" s="90"/>
      <c r="I75" s="38"/>
      <c r="J75" s="32">
        <f t="shared" si="31"/>
        <v>0</v>
      </c>
      <c r="K75" s="90"/>
      <c r="L75" s="32"/>
      <c r="M75" s="32">
        <f t="shared" si="32"/>
        <v>0</v>
      </c>
      <c r="N75" s="90"/>
      <c r="O75" s="32"/>
      <c r="P75" s="53">
        <f t="shared" si="33"/>
        <v>0</v>
      </c>
      <c r="Q75" s="143" t="s">
        <v>255</v>
      </c>
      <c r="R75" s="127">
        <v>2.5</v>
      </c>
      <c r="S75" s="32">
        <f t="shared" si="37"/>
        <v>250</v>
      </c>
      <c r="T75" s="148">
        <f t="shared" si="34"/>
        <v>250</v>
      </c>
    </row>
    <row r="76" spans="1:21" ht="102" customHeight="1" x14ac:dyDescent="0.25">
      <c r="A76" s="100" t="s">
        <v>142</v>
      </c>
      <c r="B76" s="85" t="s">
        <v>57</v>
      </c>
      <c r="C76" s="136" t="s">
        <v>69</v>
      </c>
      <c r="D76" s="86" t="s">
        <v>70</v>
      </c>
      <c r="E76" s="84">
        <v>1</v>
      </c>
      <c r="F76" s="62">
        <v>80</v>
      </c>
      <c r="G76" s="92">
        <v>80</v>
      </c>
      <c r="H76" s="90"/>
      <c r="I76" s="38"/>
      <c r="J76" s="32">
        <f t="shared" si="31"/>
        <v>0</v>
      </c>
      <c r="K76" s="90"/>
      <c r="L76" s="32"/>
      <c r="M76" s="32">
        <f>L76*E76</f>
        <v>0</v>
      </c>
      <c r="N76" s="90"/>
      <c r="O76" s="32"/>
      <c r="P76" s="53">
        <f t="shared" si="33"/>
        <v>0</v>
      </c>
      <c r="Q76" s="146" t="s">
        <v>263</v>
      </c>
      <c r="R76" s="127">
        <v>99.99</v>
      </c>
      <c r="S76" s="32">
        <f t="shared" si="37"/>
        <v>99.99</v>
      </c>
      <c r="T76" s="148">
        <f t="shared" si="34"/>
        <v>80</v>
      </c>
    </row>
    <row r="77" spans="1:21" ht="48.75" customHeight="1" x14ac:dyDescent="0.25">
      <c r="A77" s="8"/>
      <c r="B77" s="9"/>
      <c r="C77" s="8"/>
      <c r="D77" s="10"/>
      <c r="E77" s="8"/>
      <c r="F77" s="11"/>
      <c r="G77" s="139">
        <f>SUM(G67:G76)</f>
        <v>11278.3</v>
      </c>
      <c r="H77" s="50"/>
      <c r="I77" s="30"/>
      <c r="J77" s="29"/>
      <c r="K77" s="50"/>
      <c r="L77" s="52"/>
      <c r="M77" s="52"/>
      <c r="N77" s="50"/>
      <c r="O77" s="52"/>
      <c r="P77" s="52"/>
      <c r="Q77" s="52"/>
      <c r="R77" s="129"/>
      <c r="S77" s="45"/>
      <c r="T77" s="151">
        <f>SUM(T67:T76)</f>
        <v>11278.3</v>
      </c>
    </row>
    <row r="78" spans="1:21" ht="48.75" customHeight="1" x14ac:dyDescent="0.25">
      <c r="A78" s="166" t="s">
        <v>276</v>
      </c>
      <c r="B78" s="167"/>
      <c r="C78" s="167"/>
      <c r="D78" s="167"/>
      <c r="E78" s="167"/>
      <c r="F78" s="167"/>
      <c r="G78" s="168"/>
      <c r="H78" s="99"/>
      <c r="I78" s="169"/>
      <c r="J78" s="169"/>
      <c r="K78" s="99"/>
      <c r="L78" s="56"/>
      <c r="M78" s="56"/>
      <c r="N78" s="99"/>
      <c r="O78" s="56"/>
      <c r="P78" s="56"/>
      <c r="Q78" s="56"/>
      <c r="R78" s="187"/>
      <c r="S78" s="188"/>
      <c r="T78" s="154"/>
    </row>
    <row r="79" spans="1:21" ht="48.75" customHeight="1" x14ac:dyDescent="0.25">
      <c r="A79" s="100" t="s">
        <v>20</v>
      </c>
      <c r="B79" s="103" t="s">
        <v>143</v>
      </c>
      <c r="C79" s="71" t="s">
        <v>105</v>
      </c>
      <c r="D79" s="87" t="s">
        <v>68</v>
      </c>
      <c r="E79" s="88">
        <v>100</v>
      </c>
      <c r="F79" s="62">
        <v>2.4700000000000002</v>
      </c>
      <c r="G79" s="102">
        <f>F79*E79</f>
        <v>247.00000000000003</v>
      </c>
      <c r="H79" s="90"/>
      <c r="I79" s="38"/>
      <c r="J79" s="32">
        <f t="shared" ref="J79:J111" si="38">I79*E79</f>
        <v>0</v>
      </c>
      <c r="K79" s="90"/>
      <c r="L79" s="32"/>
      <c r="M79" s="32">
        <f t="shared" ref="M79:M111" si="39">L79*E79</f>
        <v>0</v>
      </c>
      <c r="N79" s="90"/>
      <c r="O79" s="32"/>
      <c r="P79" s="53">
        <f t="shared" ref="P79:P111" si="40">O79*E79</f>
        <v>0</v>
      </c>
      <c r="Q79" s="143" t="s">
        <v>260</v>
      </c>
      <c r="R79" s="127">
        <v>1.07</v>
      </c>
      <c r="S79" s="32">
        <f>R79*E79</f>
        <v>107</v>
      </c>
      <c r="T79" s="148">
        <f t="shared" ref="T79:T111" si="41">G79</f>
        <v>247.00000000000003</v>
      </c>
    </row>
    <row r="80" spans="1:21" ht="48.75" customHeight="1" x14ac:dyDescent="0.25">
      <c r="A80" s="100" t="s">
        <v>144</v>
      </c>
      <c r="B80" s="103" t="s">
        <v>48</v>
      </c>
      <c r="C80" s="71" t="s">
        <v>62</v>
      </c>
      <c r="D80" s="87" t="s">
        <v>112</v>
      </c>
      <c r="E80" s="88">
        <v>10</v>
      </c>
      <c r="F80" s="62">
        <v>190</v>
      </c>
      <c r="G80" s="102">
        <f t="shared" ref="G80:G109" si="42">F80*E80</f>
        <v>1900</v>
      </c>
      <c r="H80" s="90"/>
      <c r="I80" s="38"/>
      <c r="J80" s="32">
        <f t="shared" si="38"/>
        <v>0</v>
      </c>
      <c r="K80" s="90"/>
      <c r="L80" s="32"/>
      <c r="M80" s="32">
        <f t="shared" si="39"/>
        <v>0</v>
      </c>
      <c r="N80" s="90"/>
      <c r="O80" s="32"/>
      <c r="P80" s="53">
        <f t="shared" si="40"/>
        <v>0</v>
      </c>
      <c r="Q80" s="143" t="s">
        <v>255</v>
      </c>
      <c r="R80" s="127">
        <v>240</v>
      </c>
      <c r="S80" s="32">
        <f>R80*E80</f>
        <v>2400</v>
      </c>
      <c r="T80" s="148">
        <f t="shared" si="41"/>
        <v>1900</v>
      </c>
    </row>
    <row r="81" spans="1:20" ht="48.75" customHeight="1" x14ac:dyDescent="0.25">
      <c r="A81" s="100" t="s">
        <v>145</v>
      </c>
      <c r="B81" s="80" t="s">
        <v>47</v>
      </c>
      <c r="C81" s="71" t="s">
        <v>61</v>
      </c>
      <c r="D81" s="87" t="s">
        <v>112</v>
      </c>
      <c r="E81" s="104">
        <v>40</v>
      </c>
      <c r="F81" s="62">
        <v>170</v>
      </c>
      <c r="G81" s="102">
        <f t="shared" si="42"/>
        <v>6800</v>
      </c>
      <c r="H81" s="90"/>
      <c r="I81" s="38"/>
      <c r="J81" s="32">
        <f t="shared" si="38"/>
        <v>0</v>
      </c>
      <c r="K81" s="90"/>
      <c r="L81" s="32"/>
      <c r="M81" s="32">
        <f t="shared" si="39"/>
        <v>0</v>
      </c>
      <c r="N81" s="90"/>
      <c r="O81" s="32"/>
      <c r="P81" s="53">
        <f t="shared" si="40"/>
        <v>0</v>
      </c>
      <c r="Q81" s="143" t="s">
        <v>255</v>
      </c>
      <c r="R81" s="127">
        <v>195.5</v>
      </c>
      <c r="S81" s="32">
        <f t="shared" ref="S81:S82" si="43">R81*E81</f>
        <v>7820</v>
      </c>
      <c r="T81" s="148">
        <f t="shared" si="41"/>
        <v>6800</v>
      </c>
    </row>
    <row r="82" spans="1:20" ht="109.5" customHeight="1" x14ac:dyDescent="0.25">
      <c r="A82" s="78" t="s">
        <v>146</v>
      </c>
      <c r="B82" s="96" t="s">
        <v>50</v>
      </c>
      <c r="C82" s="71" t="s">
        <v>267</v>
      </c>
      <c r="D82" s="86" t="s">
        <v>63</v>
      </c>
      <c r="E82" s="84">
        <v>2</v>
      </c>
      <c r="F82" s="62">
        <v>282.3</v>
      </c>
      <c r="G82" s="97">
        <f>F82*E82</f>
        <v>564.6</v>
      </c>
      <c r="H82" s="91"/>
      <c r="I82" s="38"/>
      <c r="J82" s="32">
        <f t="shared" si="38"/>
        <v>0</v>
      </c>
      <c r="K82" s="91"/>
      <c r="L82" s="32"/>
      <c r="M82" s="32">
        <f t="shared" si="39"/>
        <v>0</v>
      </c>
      <c r="N82" s="141" t="s">
        <v>271</v>
      </c>
      <c r="O82" s="32">
        <v>3000</v>
      </c>
      <c r="P82" s="53">
        <f t="shared" si="40"/>
        <v>6000</v>
      </c>
      <c r="Q82" s="143" t="s">
        <v>272</v>
      </c>
      <c r="R82" s="127">
        <v>1500</v>
      </c>
      <c r="S82" s="32">
        <f t="shared" si="43"/>
        <v>3000</v>
      </c>
      <c r="T82" s="148">
        <f t="shared" si="41"/>
        <v>564.6</v>
      </c>
    </row>
    <row r="83" spans="1:20" ht="109.5" customHeight="1" x14ac:dyDescent="0.25">
      <c r="A83" s="78" t="s">
        <v>147</v>
      </c>
      <c r="B83" s="96" t="s">
        <v>148</v>
      </c>
      <c r="C83" s="98" t="s">
        <v>191</v>
      </c>
      <c r="D83" s="86" t="s">
        <v>63</v>
      </c>
      <c r="E83" s="84">
        <v>1</v>
      </c>
      <c r="F83" s="62">
        <v>30000</v>
      </c>
      <c r="G83" s="97">
        <f t="shared" si="42"/>
        <v>30000</v>
      </c>
      <c r="H83" s="91" t="s">
        <v>247</v>
      </c>
      <c r="I83" s="38">
        <v>32000</v>
      </c>
      <c r="J83" s="32">
        <f t="shared" si="38"/>
        <v>32000</v>
      </c>
      <c r="K83" s="91" t="s">
        <v>248</v>
      </c>
      <c r="L83" s="32">
        <v>35000</v>
      </c>
      <c r="M83" s="32">
        <f t="shared" si="39"/>
        <v>35000</v>
      </c>
      <c r="N83" s="91" t="s">
        <v>249</v>
      </c>
      <c r="O83" s="32">
        <v>33412.089999999997</v>
      </c>
      <c r="P83" s="53">
        <f t="shared" si="40"/>
        <v>33412.089999999997</v>
      </c>
      <c r="Q83" s="146"/>
      <c r="R83" s="127">
        <v>0</v>
      </c>
      <c r="S83" s="32">
        <f t="shared" ref="S83:S111" si="44">R83*E83</f>
        <v>0</v>
      </c>
      <c r="T83" s="148">
        <f t="shared" si="41"/>
        <v>30000</v>
      </c>
    </row>
    <row r="84" spans="1:20" ht="109.5" customHeight="1" x14ac:dyDescent="0.25">
      <c r="A84" s="78" t="s">
        <v>22</v>
      </c>
      <c r="B84" s="96" t="s">
        <v>250</v>
      </c>
      <c r="C84" s="98" t="s">
        <v>192</v>
      </c>
      <c r="D84" s="86" t="s">
        <v>63</v>
      </c>
      <c r="E84" s="84">
        <v>1</v>
      </c>
      <c r="F84" s="62">
        <v>7000</v>
      </c>
      <c r="G84" s="97">
        <f t="shared" si="42"/>
        <v>7000</v>
      </c>
      <c r="H84" s="91" t="s">
        <v>251</v>
      </c>
      <c r="I84" s="38">
        <v>8000</v>
      </c>
      <c r="J84" s="32">
        <f t="shared" si="38"/>
        <v>8000</v>
      </c>
      <c r="K84" s="91" t="s">
        <v>252</v>
      </c>
      <c r="L84" s="32">
        <v>8000</v>
      </c>
      <c r="M84" s="32">
        <f t="shared" si="39"/>
        <v>8000</v>
      </c>
      <c r="N84" s="91" t="s">
        <v>253</v>
      </c>
      <c r="O84" s="32">
        <v>8000</v>
      </c>
      <c r="P84" s="53">
        <f t="shared" si="40"/>
        <v>8000</v>
      </c>
      <c r="Q84" s="146"/>
      <c r="R84" s="127">
        <v>0</v>
      </c>
      <c r="S84" s="32">
        <f t="shared" si="44"/>
        <v>0</v>
      </c>
      <c r="T84" s="148">
        <f t="shared" si="41"/>
        <v>7000</v>
      </c>
    </row>
    <row r="85" spans="1:20" ht="109.5" customHeight="1" x14ac:dyDescent="0.25">
      <c r="A85" s="78" t="s">
        <v>23</v>
      </c>
      <c r="B85" s="96" t="s">
        <v>149</v>
      </c>
      <c r="C85" s="71" t="s">
        <v>60</v>
      </c>
      <c r="D85" s="86" t="s">
        <v>103</v>
      </c>
      <c r="E85" s="84">
        <v>2</v>
      </c>
      <c r="F85" s="62">
        <v>500</v>
      </c>
      <c r="G85" s="97">
        <v>1000</v>
      </c>
      <c r="H85" s="91"/>
      <c r="I85" s="38"/>
      <c r="J85" s="32">
        <f t="shared" si="38"/>
        <v>0</v>
      </c>
      <c r="K85" s="91" t="s">
        <v>244</v>
      </c>
      <c r="L85" s="32">
        <v>700</v>
      </c>
      <c r="M85" s="32">
        <f t="shared" si="39"/>
        <v>1400</v>
      </c>
      <c r="N85" s="91" t="s">
        <v>246</v>
      </c>
      <c r="O85" s="32">
        <v>500</v>
      </c>
      <c r="P85" s="53">
        <f t="shared" si="40"/>
        <v>1000</v>
      </c>
      <c r="Q85" s="143" t="s">
        <v>255</v>
      </c>
      <c r="R85" s="127">
        <v>230</v>
      </c>
      <c r="S85" s="32">
        <f t="shared" si="44"/>
        <v>460</v>
      </c>
      <c r="T85" s="148">
        <f t="shared" si="41"/>
        <v>1000</v>
      </c>
    </row>
    <row r="86" spans="1:20" ht="48.75" customHeight="1" x14ac:dyDescent="0.25">
      <c r="A86" s="100" t="s">
        <v>150</v>
      </c>
      <c r="B86" s="103" t="s">
        <v>151</v>
      </c>
      <c r="C86" s="71" t="s">
        <v>58</v>
      </c>
      <c r="D86" s="87" t="s">
        <v>112</v>
      </c>
      <c r="E86" s="88">
        <v>1</v>
      </c>
      <c r="F86" s="62">
        <v>8000</v>
      </c>
      <c r="G86" s="102">
        <f t="shared" si="42"/>
        <v>8000</v>
      </c>
      <c r="H86" s="90"/>
      <c r="I86" s="38"/>
      <c r="J86" s="32">
        <f t="shared" si="38"/>
        <v>0</v>
      </c>
      <c r="K86" s="90"/>
      <c r="L86" s="32"/>
      <c r="M86" s="32">
        <f t="shared" si="39"/>
        <v>0</v>
      </c>
      <c r="N86" s="90"/>
      <c r="O86" s="32"/>
      <c r="P86" s="53">
        <f t="shared" si="40"/>
        <v>0</v>
      </c>
      <c r="Q86" s="143" t="s">
        <v>256</v>
      </c>
      <c r="R86" s="127">
        <v>10000</v>
      </c>
      <c r="S86" s="32">
        <f>R86*E86</f>
        <v>10000</v>
      </c>
      <c r="T86" s="148">
        <f t="shared" si="41"/>
        <v>8000</v>
      </c>
    </row>
    <row r="87" spans="1:20" ht="48.75" customHeight="1" x14ac:dyDescent="0.25">
      <c r="A87" s="100" t="s">
        <v>152</v>
      </c>
      <c r="B87" s="103" t="s">
        <v>54</v>
      </c>
      <c r="C87" s="71" t="s">
        <v>65</v>
      </c>
      <c r="D87" s="87" t="s">
        <v>68</v>
      </c>
      <c r="E87" s="104">
        <v>50</v>
      </c>
      <c r="F87" s="62">
        <v>21</v>
      </c>
      <c r="G87" s="102">
        <f t="shared" si="42"/>
        <v>1050</v>
      </c>
      <c r="H87" s="90"/>
      <c r="I87" s="38"/>
      <c r="J87" s="32">
        <f t="shared" si="38"/>
        <v>0</v>
      </c>
      <c r="K87" s="90"/>
      <c r="L87" s="32"/>
      <c r="M87" s="32">
        <f t="shared" si="39"/>
        <v>0</v>
      </c>
      <c r="N87" s="90"/>
      <c r="O87" s="32"/>
      <c r="P87" s="53">
        <f t="shared" si="40"/>
        <v>0</v>
      </c>
      <c r="Q87" s="143" t="s">
        <v>260</v>
      </c>
      <c r="R87" s="127">
        <v>25</v>
      </c>
      <c r="S87" s="32">
        <f t="shared" si="44"/>
        <v>1250</v>
      </c>
      <c r="T87" s="148">
        <f t="shared" si="41"/>
        <v>1050</v>
      </c>
    </row>
    <row r="88" spans="1:20" ht="48.75" customHeight="1" x14ac:dyDescent="0.25">
      <c r="A88" s="100" t="s">
        <v>24</v>
      </c>
      <c r="B88" s="105" t="s">
        <v>78</v>
      </c>
      <c r="C88" s="71" t="s">
        <v>106</v>
      </c>
      <c r="D88" s="87" t="s">
        <v>103</v>
      </c>
      <c r="E88" s="84">
        <v>2</v>
      </c>
      <c r="F88" s="62">
        <v>400</v>
      </c>
      <c r="G88" s="102">
        <f t="shared" si="42"/>
        <v>800</v>
      </c>
      <c r="H88" s="90"/>
      <c r="I88" s="38"/>
      <c r="J88" s="32">
        <f t="shared" si="38"/>
        <v>0</v>
      </c>
      <c r="K88" s="90"/>
      <c r="L88" s="32"/>
      <c r="M88" s="32">
        <f t="shared" si="39"/>
        <v>0</v>
      </c>
      <c r="N88" s="90"/>
      <c r="O88" s="32"/>
      <c r="P88" s="53">
        <f t="shared" si="40"/>
        <v>0</v>
      </c>
      <c r="Q88" s="143" t="s">
        <v>255</v>
      </c>
      <c r="R88" s="127">
        <v>700</v>
      </c>
      <c r="S88" s="32">
        <f t="shared" si="44"/>
        <v>1400</v>
      </c>
      <c r="T88" s="148">
        <f t="shared" si="41"/>
        <v>800</v>
      </c>
    </row>
    <row r="89" spans="1:20" ht="48.75" customHeight="1" x14ac:dyDescent="0.25">
      <c r="A89" s="100" t="s">
        <v>153</v>
      </c>
      <c r="B89" s="103" t="s">
        <v>154</v>
      </c>
      <c r="C89" s="71" t="s">
        <v>60</v>
      </c>
      <c r="D89" s="87" t="s">
        <v>112</v>
      </c>
      <c r="E89" s="104">
        <v>2</v>
      </c>
      <c r="F89" s="62">
        <v>180</v>
      </c>
      <c r="G89" s="102">
        <f t="shared" si="42"/>
        <v>360</v>
      </c>
      <c r="H89" s="170" t="s">
        <v>241</v>
      </c>
      <c r="I89" s="38">
        <v>190</v>
      </c>
      <c r="J89" s="32">
        <f t="shared" si="38"/>
        <v>380</v>
      </c>
      <c r="K89" s="170" t="s">
        <v>244</v>
      </c>
      <c r="L89" s="32">
        <v>190</v>
      </c>
      <c r="M89" s="32">
        <f t="shared" si="39"/>
        <v>380</v>
      </c>
      <c r="N89" s="170" t="s">
        <v>245</v>
      </c>
      <c r="O89" s="32">
        <v>180</v>
      </c>
      <c r="P89" s="53">
        <f t="shared" si="40"/>
        <v>360</v>
      </c>
      <c r="Q89" s="143" t="s">
        <v>255</v>
      </c>
      <c r="R89" s="127">
        <v>140</v>
      </c>
      <c r="S89" s="32">
        <f t="shared" si="44"/>
        <v>280</v>
      </c>
      <c r="T89" s="148">
        <f t="shared" si="41"/>
        <v>360</v>
      </c>
    </row>
    <row r="90" spans="1:20" ht="48.75" customHeight="1" x14ac:dyDescent="0.25">
      <c r="A90" s="100" t="s">
        <v>155</v>
      </c>
      <c r="B90" s="76" t="s">
        <v>44</v>
      </c>
      <c r="C90" s="71" t="s">
        <v>60</v>
      </c>
      <c r="D90" s="87" t="s">
        <v>112</v>
      </c>
      <c r="E90" s="104">
        <v>20</v>
      </c>
      <c r="F90" s="62">
        <v>90</v>
      </c>
      <c r="G90" s="102">
        <f t="shared" si="42"/>
        <v>1800</v>
      </c>
      <c r="H90" s="171"/>
      <c r="I90" s="38">
        <v>140</v>
      </c>
      <c r="J90" s="32">
        <f t="shared" si="38"/>
        <v>2800</v>
      </c>
      <c r="K90" s="171"/>
      <c r="L90" s="32">
        <v>100</v>
      </c>
      <c r="M90" s="32">
        <f t="shared" si="39"/>
        <v>2000</v>
      </c>
      <c r="N90" s="171"/>
      <c r="O90" s="32">
        <v>90</v>
      </c>
      <c r="P90" s="53">
        <f t="shared" si="40"/>
        <v>1800</v>
      </c>
      <c r="Q90" s="143" t="s">
        <v>255</v>
      </c>
      <c r="R90" s="127">
        <v>100</v>
      </c>
      <c r="S90" s="32">
        <f t="shared" si="44"/>
        <v>2000</v>
      </c>
      <c r="T90" s="148">
        <f t="shared" si="41"/>
        <v>1800</v>
      </c>
    </row>
    <row r="91" spans="1:20" ht="48.75" customHeight="1" x14ac:dyDescent="0.25">
      <c r="A91" s="100" t="s">
        <v>156</v>
      </c>
      <c r="B91" s="103" t="s">
        <v>157</v>
      </c>
      <c r="C91" s="71" t="s">
        <v>60</v>
      </c>
      <c r="D91" s="87" t="s">
        <v>112</v>
      </c>
      <c r="E91" s="88">
        <v>4</v>
      </c>
      <c r="F91" s="62">
        <v>900</v>
      </c>
      <c r="G91" s="102">
        <f t="shared" si="42"/>
        <v>3600</v>
      </c>
      <c r="H91" s="171"/>
      <c r="I91" s="38">
        <v>980</v>
      </c>
      <c r="J91" s="32">
        <f t="shared" si="38"/>
        <v>3920</v>
      </c>
      <c r="K91" s="171"/>
      <c r="L91" s="32">
        <v>1200</v>
      </c>
      <c r="M91" s="32">
        <f t="shared" si="39"/>
        <v>4800</v>
      </c>
      <c r="N91" s="171"/>
      <c r="O91" s="32">
        <v>900</v>
      </c>
      <c r="P91" s="53">
        <f t="shared" si="40"/>
        <v>3600</v>
      </c>
      <c r="Q91" s="143" t="s">
        <v>255</v>
      </c>
      <c r="R91" s="127">
        <v>250</v>
      </c>
      <c r="S91" s="32">
        <f t="shared" si="44"/>
        <v>1000</v>
      </c>
      <c r="T91" s="148">
        <f t="shared" si="41"/>
        <v>3600</v>
      </c>
    </row>
    <row r="92" spans="1:20" ht="48.75" customHeight="1" x14ac:dyDescent="0.25">
      <c r="A92" s="100" t="s">
        <v>158</v>
      </c>
      <c r="B92" s="103" t="s">
        <v>159</v>
      </c>
      <c r="C92" s="71" t="s">
        <v>60</v>
      </c>
      <c r="D92" s="87" t="s">
        <v>112</v>
      </c>
      <c r="E92" s="88">
        <v>1</v>
      </c>
      <c r="F92" s="62">
        <v>650</v>
      </c>
      <c r="G92" s="102">
        <f t="shared" si="42"/>
        <v>650</v>
      </c>
      <c r="H92" s="172"/>
      <c r="I92" s="38">
        <v>740</v>
      </c>
      <c r="J92" s="32">
        <f t="shared" si="38"/>
        <v>740</v>
      </c>
      <c r="K92" s="172"/>
      <c r="L92" s="32">
        <v>800</v>
      </c>
      <c r="M92" s="32">
        <f t="shared" si="39"/>
        <v>800</v>
      </c>
      <c r="N92" s="172"/>
      <c r="O92" s="32">
        <v>650</v>
      </c>
      <c r="P92" s="53">
        <f t="shared" si="40"/>
        <v>650</v>
      </c>
      <c r="Q92" s="143" t="s">
        <v>255</v>
      </c>
      <c r="R92" s="127">
        <v>200</v>
      </c>
      <c r="S92" s="32">
        <f t="shared" si="44"/>
        <v>200</v>
      </c>
      <c r="T92" s="148">
        <f t="shared" si="41"/>
        <v>650</v>
      </c>
    </row>
    <row r="93" spans="1:20" ht="48.75" customHeight="1" x14ac:dyDescent="0.25">
      <c r="A93" s="100" t="s">
        <v>160</v>
      </c>
      <c r="B93" s="103" t="s">
        <v>161</v>
      </c>
      <c r="C93" s="71" t="s">
        <v>193</v>
      </c>
      <c r="D93" s="87" t="s">
        <v>112</v>
      </c>
      <c r="E93" s="88">
        <v>1</v>
      </c>
      <c r="F93" s="62">
        <v>1600</v>
      </c>
      <c r="G93" s="102">
        <f t="shared" si="42"/>
        <v>1600</v>
      </c>
      <c r="H93" s="90"/>
      <c r="I93" s="38"/>
      <c r="J93" s="32">
        <f t="shared" si="38"/>
        <v>0</v>
      </c>
      <c r="K93" s="90"/>
      <c r="L93" s="32"/>
      <c r="M93" s="32">
        <f t="shared" si="39"/>
        <v>0</v>
      </c>
      <c r="N93" s="90"/>
      <c r="O93" s="32"/>
      <c r="P93" s="53">
        <f t="shared" si="40"/>
        <v>0</v>
      </c>
      <c r="Q93" s="147" t="s">
        <v>259</v>
      </c>
      <c r="R93" s="127">
        <v>3041</v>
      </c>
      <c r="S93" s="32">
        <f t="shared" si="44"/>
        <v>3041</v>
      </c>
      <c r="T93" s="148">
        <f t="shared" si="41"/>
        <v>1600</v>
      </c>
    </row>
    <row r="94" spans="1:20" ht="48.75" customHeight="1" x14ac:dyDescent="0.25">
      <c r="A94" s="100" t="s">
        <v>162</v>
      </c>
      <c r="B94" s="105" t="s">
        <v>163</v>
      </c>
      <c r="C94" s="71" t="s">
        <v>194</v>
      </c>
      <c r="D94" s="87" t="s">
        <v>112</v>
      </c>
      <c r="E94" s="84">
        <v>5</v>
      </c>
      <c r="F94" s="62">
        <v>350</v>
      </c>
      <c r="G94" s="102">
        <f t="shared" si="42"/>
        <v>1750</v>
      </c>
      <c r="H94" s="90"/>
      <c r="I94" s="38"/>
      <c r="J94" s="32">
        <f t="shared" si="38"/>
        <v>0</v>
      </c>
      <c r="K94" s="90"/>
      <c r="L94" s="32"/>
      <c r="M94" s="32">
        <f t="shared" si="39"/>
        <v>0</v>
      </c>
      <c r="N94" s="90"/>
      <c r="O94" s="32"/>
      <c r="P94" s="53">
        <f t="shared" si="40"/>
        <v>0</v>
      </c>
      <c r="Q94" s="143" t="s">
        <v>257</v>
      </c>
      <c r="R94" s="127">
        <v>349.98</v>
      </c>
      <c r="S94" s="32">
        <f t="shared" si="44"/>
        <v>1749.9</v>
      </c>
      <c r="T94" s="148">
        <f t="shared" si="41"/>
        <v>1750</v>
      </c>
    </row>
    <row r="95" spans="1:20" ht="48.75" customHeight="1" x14ac:dyDescent="0.25">
      <c r="A95" s="100" t="s">
        <v>164</v>
      </c>
      <c r="B95" s="105" t="s">
        <v>165</v>
      </c>
      <c r="C95" s="71" t="s">
        <v>195</v>
      </c>
      <c r="D95" s="87" t="s">
        <v>112</v>
      </c>
      <c r="E95" s="84">
        <v>3</v>
      </c>
      <c r="F95" s="62">
        <v>350</v>
      </c>
      <c r="G95" s="102">
        <f t="shared" si="42"/>
        <v>1050</v>
      </c>
      <c r="H95" s="90"/>
      <c r="I95" s="38"/>
      <c r="J95" s="32">
        <f t="shared" si="38"/>
        <v>0</v>
      </c>
      <c r="K95" s="90"/>
      <c r="L95" s="32"/>
      <c r="M95" s="32">
        <f t="shared" si="39"/>
        <v>0</v>
      </c>
      <c r="N95" s="90"/>
      <c r="O95" s="32"/>
      <c r="P95" s="53">
        <f t="shared" si="40"/>
        <v>0</v>
      </c>
      <c r="Q95" s="143" t="s">
        <v>257</v>
      </c>
      <c r="R95" s="127">
        <v>349.98</v>
      </c>
      <c r="S95" s="32">
        <f t="shared" si="44"/>
        <v>1049.94</v>
      </c>
      <c r="T95" s="148">
        <f t="shared" si="41"/>
        <v>1050</v>
      </c>
    </row>
    <row r="96" spans="1:20" ht="48.75" customHeight="1" x14ac:dyDescent="0.25">
      <c r="A96" s="100" t="s">
        <v>166</v>
      </c>
      <c r="B96" s="106" t="s">
        <v>167</v>
      </c>
      <c r="C96" s="71" t="s">
        <v>60</v>
      </c>
      <c r="D96" s="87" t="s">
        <v>68</v>
      </c>
      <c r="E96" s="88">
        <v>6</v>
      </c>
      <c r="F96" s="62">
        <v>200</v>
      </c>
      <c r="G96" s="102">
        <f t="shared" si="42"/>
        <v>1200</v>
      </c>
      <c r="H96" s="170" t="s">
        <v>241</v>
      </c>
      <c r="I96" s="38">
        <v>295</v>
      </c>
      <c r="J96" s="32">
        <f t="shared" si="38"/>
        <v>1770</v>
      </c>
      <c r="K96" s="170" t="s">
        <v>244</v>
      </c>
      <c r="L96" s="32">
        <v>300</v>
      </c>
      <c r="M96" s="32">
        <f t="shared" si="39"/>
        <v>1800</v>
      </c>
      <c r="N96" s="170" t="s">
        <v>245</v>
      </c>
      <c r="O96" s="32">
        <v>200</v>
      </c>
      <c r="P96" s="53">
        <f t="shared" si="40"/>
        <v>1200</v>
      </c>
      <c r="Q96" s="143"/>
      <c r="R96" s="127"/>
      <c r="S96" s="32">
        <f t="shared" si="44"/>
        <v>0</v>
      </c>
      <c r="T96" s="148">
        <f t="shared" si="41"/>
        <v>1200</v>
      </c>
    </row>
    <row r="97" spans="1:20" ht="48.75" customHeight="1" x14ac:dyDescent="0.25">
      <c r="A97" s="100" t="s">
        <v>168</v>
      </c>
      <c r="B97" s="106" t="s">
        <v>169</v>
      </c>
      <c r="C97" s="71" t="s">
        <v>60</v>
      </c>
      <c r="D97" s="87" t="s">
        <v>68</v>
      </c>
      <c r="E97" s="88">
        <v>36</v>
      </c>
      <c r="F97" s="62">
        <v>8</v>
      </c>
      <c r="G97" s="102">
        <f t="shared" si="42"/>
        <v>288</v>
      </c>
      <c r="H97" s="171"/>
      <c r="I97" s="38">
        <v>9</v>
      </c>
      <c r="J97" s="32">
        <f t="shared" si="38"/>
        <v>324</v>
      </c>
      <c r="K97" s="171"/>
      <c r="L97" s="32">
        <v>9</v>
      </c>
      <c r="M97" s="32">
        <f t="shared" si="39"/>
        <v>324</v>
      </c>
      <c r="N97" s="171"/>
      <c r="O97" s="32">
        <v>8</v>
      </c>
      <c r="P97" s="53">
        <f t="shared" si="40"/>
        <v>288</v>
      </c>
      <c r="Q97" s="143" t="s">
        <v>265</v>
      </c>
      <c r="R97" s="127">
        <v>5</v>
      </c>
      <c r="S97" s="32">
        <f t="shared" si="44"/>
        <v>180</v>
      </c>
      <c r="T97" s="148">
        <f t="shared" si="41"/>
        <v>288</v>
      </c>
    </row>
    <row r="98" spans="1:20" ht="48.75" customHeight="1" x14ac:dyDescent="0.25">
      <c r="A98" s="100" t="s">
        <v>170</v>
      </c>
      <c r="B98" s="106" t="s">
        <v>171</v>
      </c>
      <c r="C98" s="71" t="s">
        <v>60</v>
      </c>
      <c r="D98" s="87" t="s">
        <v>68</v>
      </c>
      <c r="E98" s="88">
        <v>144</v>
      </c>
      <c r="F98" s="62">
        <v>4</v>
      </c>
      <c r="G98" s="102">
        <f t="shared" si="42"/>
        <v>576</v>
      </c>
      <c r="H98" s="172"/>
      <c r="I98" s="38">
        <v>4</v>
      </c>
      <c r="J98" s="32">
        <f t="shared" si="38"/>
        <v>576</v>
      </c>
      <c r="K98" s="172"/>
      <c r="L98" s="32">
        <v>4</v>
      </c>
      <c r="M98" s="32">
        <f t="shared" si="39"/>
        <v>576</v>
      </c>
      <c r="N98" s="172"/>
      <c r="O98" s="32">
        <v>4</v>
      </c>
      <c r="P98" s="53">
        <f t="shared" si="40"/>
        <v>576</v>
      </c>
      <c r="Q98" s="143" t="s">
        <v>265</v>
      </c>
      <c r="R98" s="127">
        <v>2</v>
      </c>
      <c r="S98" s="32">
        <f t="shared" si="44"/>
        <v>288</v>
      </c>
      <c r="T98" s="148">
        <f t="shared" si="41"/>
        <v>576</v>
      </c>
    </row>
    <row r="99" spans="1:20" ht="48.75" customHeight="1" x14ac:dyDescent="0.25">
      <c r="A99" s="100" t="s">
        <v>172</v>
      </c>
      <c r="B99" s="107" t="s">
        <v>92</v>
      </c>
      <c r="C99" s="71" t="s">
        <v>111</v>
      </c>
      <c r="D99" s="87" t="s">
        <v>112</v>
      </c>
      <c r="E99" s="84">
        <v>1</v>
      </c>
      <c r="F99" s="62">
        <v>2025</v>
      </c>
      <c r="G99" s="102">
        <f t="shared" si="42"/>
        <v>2025</v>
      </c>
      <c r="H99" s="90"/>
      <c r="I99" s="38"/>
      <c r="J99" s="32">
        <f t="shared" si="38"/>
        <v>0</v>
      </c>
      <c r="K99" s="90"/>
      <c r="L99" s="32"/>
      <c r="M99" s="32">
        <f t="shared" si="39"/>
        <v>0</v>
      </c>
      <c r="N99" s="133" t="s">
        <v>259</v>
      </c>
      <c r="O99" s="32">
        <v>1700</v>
      </c>
      <c r="P99" s="53">
        <f t="shared" si="40"/>
        <v>1700</v>
      </c>
      <c r="Q99" s="143" t="s">
        <v>255</v>
      </c>
      <c r="R99" s="127">
        <v>752.56</v>
      </c>
      <c r="S99" s="32">
        <f t="shared" si="44"/>
        <v>752.56</v>
      </c>
      <c r="T99" s="148">
        <f t="shared" si="41"/>
        <v>2025</v>
      </c>
    </row>
    <row r="100" spans="1:20" ht="48.75" customHeight="1" x14ac:dyDescent="0.25">
      <c r="A100" s="100" t="s">
        <v>173</v>
      </c>
      <c r="B100" s="108" t="s">
        <v>174</v>
      </c>
      <c r="C100" s="71" t="s">
        <v>64</v>
      </c>
      <c r="D100" s="87" t="s">
        <v>103</v>
      </c>
      <c r="E100" s="88">
        <v>2</v>
      </c>
      <c r="F100" s="62">
        <v>600</v>
      </c>
      <c r="G100" s="102">
        <f t="shared" si="42"/>
        <v>1200</v>
      </c>
      <c r="H100" s="90"/>
      <c r="I100" s="38"/>
      <c r="J100" s="32">
        <f t="shared" si="38"/>
        <v>0</v>
      </c>
      <c r="K100" s="90"/>
      <c r="L100" s="32"/>
      <c r="M100" s="32">
        <f t="shared" si="39"/>
        <v>0</v>
      </c>
      <c r="N100" s="90"/>
      <c r="O100" s="32"/>
      <c r="P100" s="53">
        <f t="shared" si="40"/>
        <v>0</v>
      </c>
      <c r="Q100" s="143" t="s">
        <v>261</v>
      </c>
      <c r="R100" s="127">
        <v>3000</v>
      </c>
      <c r="S100" s="32">
        <f t="shared" si="44"/>
        <v>6000</v>
      </c>
      <c r="T100" s="148">
        <f t="shared" si="41"/>
        <v>1200</v>
      </c>
    </row>
    <row r="101" spans="1:20" ht="100.5" customHeight="1" x14ac:dyDescent="0.25">
      <c r="A101" s="100" t="s">
        <v>175</v>
      </c>
      <c r="B101" s="106" t="s">
        <v>176</v>
      </c>
      <c r="C101" s="71" t="s">
        <v>60</v>
      </c>
      <c r="D101" s="87" t="s">
        <v>68</v>
      </c>
      <c r="E101" s="88">
        <v>12</v>
      </c>
      <c r="F101" s="62">
        <v>165</v>
      </c>
      <c r="G101" s="102">
        <f t="shared" si="42"/>
        <v>1980</v>
      </c>
      <c r="H101" s="90"/>
      <c r="I101" s="38"/>
      <c r="J101" s="32">
        <f t="shared" si="38"/>
        <v>0</v>
      </c>
      <c r="K101" s="90" t="s">
        <v>244</v>
      </c>
      <c r="L101" s="32">
        <v>200</v>
      </c>
      <c r="M101" s="32">
        <f t="shared" si="39"/>
        <v>2400</v>
      </c>
      <c r="N101" s="90" t="s">
        <v>246</v>
      </c>
      <c r="O101" s="32">
        <v>165</v>
      </c>
      <c r="P101" s="53">
        <f t="shared" si="40"/>
        <v>1980</v>
      </c>
      <c r="Q101" s="143" t="s">
        <v>265</v>
      </c>
      <c r="R101" s="127">
        <v>3.54</v>
      </c>
      <c r="S101" s="32">
        <f t="shared" si="44"/>
        <v>42.480000000000004</v>
      </c>
      <c r="T101" s="148">
        <f t="shared" si="41"/>
        <v>1980</v>
      </c>
    </row>
    <row r="102" spans="1:20" ht="48.75" customHeight="1" x14ac:dyDescent="0.25">
      <c r="A102" s="100" t="s">
        <v>177</v>
      </c>
      <c r="B102" s="106" t="s">
        <v>243</v>
      </c>
      <c r="C102" s="71" t="s">
        <v>67</v>
      </c>
      <c r="D102" s="87" t="s">
        <v>68</v>
      </c>
      <c r="E102" s="104">
        <v>778</v>
      </c>
      <c r="F102" s="62">
        <v>2.5</v>
      </c>
      <c r="G102" s="102">
        <f t="shared" si="42"/>
        <v>1945</v>
      </c>
      <c r="H102" s="90"/>
      <c r="I102" s="38"/>
      <c r="J102" s="32">
        <f t="shared" si="38"/>
        <v>0</v>
      </c>
      <c r="K102" s="90"/>
      <c r="L102" s="32"/>
      <c r="M102" s="32">
        <f t="shared" si="39"/>
        <v>0</v>
      </c>
      <c r="N102" s="90"/>
      <c r="O102" s="32"/>
      <c r="P102" s="53">
        <f t="shared" si="40"/>
        <v>0</v>
      </c>
      <c r="Q102" s="143" t="s">
        <v>255</v>
      </c>
      <c r="R102" s="127">
        <v>2.5</v>
      </c>
      <c r="S102" s="32">
        <f t="shared" si="44"/>
        <v>1945</v>
      </c>
      <c r="T102" s="148">
        <f t="shared" si="41"/>
        <v>1945</v>
      </c>
    </row>
    <row r="103" spans="1:20" ht="48.75" customHeight="1" x14ac:dyDescent="0.25">
      <c r="A103" s="100" t="s">
        <v>178</v>
      </c>
      <c r="B103" s="106" t="s">
        <v>179</v>
      </c>
      <c r="C103" s="71" t="s">
        <v>110</v>
      </c>
      <c r="D103" s="87" t="s">
        <v>68</v>
      </c>
      <c r="E103" s="104">
        <v>100</v>
      </c>
      <c r="F103" s="62">
        <v>25</v>
      </c>
      <c r="G103" s="102">
        <f t="shared" si="42"/>
        <v>2500</v>
      </c>
      <c r="H103" s="90"/>
      <c r="I103" s="38"/>
      <c r="J103" s="32">
        <f t="shared" si="38"/>
        <v>0</v>
      </c>
      <c r="K103" s="90"/>
      <c r="L103" s="32"/>
      <c r="M103" s="32">
        <f t="shared" si="39"/>
        <v>0</v>
      </c>
      <c r="N103" s="90"/>
      <c r="O103" s="32"/>
      <c r="P103" s="53">
        <f t="shared" si="40"/>
        <v>0</v>
      </c>
      <c r="Q103" s="143" t="s">
        <v>265</v>
      </c>
      <c r="R103" s="127">
        <v>25</v>
      </c>
      <c r="S103" s="32">
        <f t="shared" si="44"/>
        <v>2500</v>
      </c>
      <c r="T103" s="148">
        <f t="shared" si="41"/>
        <v>2500</v>
      </c>
    </row>
    <row r="104" spans="1:20" ht="48.75" customHeight="1" x14ac:dyDescent="0.25">
      <c r="A104" s="100" t="s">
        <v>180</v>
      </c>
      <c r="B104" s="106" t="s">
        <v>86</v>
      </c>
      <c r="C104" s="71" t="s">
        <v>109</v>
      </c>
      <c r="D104" s="87" t="s">
        <v>68</v>
      </c>
      <c r="E104" s="88">
        <v>100</v>
      </c>
      <c r="F104" s="62">
        <v>8</v>
      </c>
      <c r="G104" s="102">
        <f t="shared" si="42"/>
        <v>800</v>
      </c>
      <c r="H104" s="90"/>
      <c r="I104" s="38"/>
      <c r="J104" s="32">
        <f t="shared" si="38"/>
        <v>0</v>
      </c>
      <c r="K104" s="90"/>
      <c r="L104" s="32"/>
      <c r="M104" s="32">
        <f t="shared" si="39"/>
        <v>0</v>
      </c>
      <c r="N104" s="90"/>
      <c r="O104" s="32"/>
      <c r="P104" s="53">
        <f t="shared" si="40"/>
        <v>0</v>
      </c>
      <c r="Q104" s="143" t="s">
        <v>265</v>
      </c>
      <c r="R104" s="127">
        <v>8</v>
      </c>
      <c r="S104" s="32">
        <f t="shared" si="44"/>
        <v>800</v>
      </c>
      <c r="T104" s="148">
        <f t="shared" si="41"/>
        <v>800</v>
      </c>
    </row>
    <row r="105" spans="1:20" ht="123" customHeight="1" x14ac:dyDescent="0.25">
      <c r="A105" s="100" t="s">
        <v>181</v>
      </c>
      <c r="B105" s="108" t="s">
        <v>71</v>
      </c>
      <c r="C105" s="71" t="s">
        <v>102</v>
      </c>
      <c r="D105" s="87" t="s">
        <v>112</v>
      </c>
      <c r="E105" s="88">
        <v>4</v>
      </c>
      <c r="F105" s="62">
        <v>40</v>
      </c>
      <c r="G105" s="102">
        <f t="shared" si="42"/>
        <v>160</v>
      </c>
      <c r="H105" s="170" t="s">
        <v>241</v>
      </c>
      <c r="I105" s="38">
        <v>40</v>
      </c>
      <c r="J105" s="32">
        <f t="shared" si="38"/>
        <v>160</v>
      </c>
      <c r="K105" s="170" t="s">
        <v>244</v>
      </c>
      <c r="L105" s="32">
        <v>9.5</v>
      </c>
      <c r="M105" s="32">
        <f t="shared" si="39"/>
        <v>38</v>
      </c>
      <c r="N105" s="170" t="s">
        <v>245</v>
      </c>
      <c r="O105" s="32">
        <v>40</v>
      </c>
      <c r="P105" s="53">
        <f t="shared" si="40"/>
        <v>160</v>
      </c>
      <c r="Q105" s="143" t="s">
        <v>255</v>
      </c>
      <c r="R105" s="127">
        <v>50.02</v>
      </c>
      <c r="S105" s="32">
        <f t="shared" si="44"/>
        <v>200.08</v>
      </c>
      <c r="T105" s="148">
        <f t="shared" si="41"/>
        <v>160</v>
      </c>
    </row>
    <row r="106" spans="1:20" ht="48.75" customHeight="1" x14ac:dyDescent="0.25">
      <c r="A106" s="100" t="s">
        <v>182</v>
      </c>
      <c r="B106" s="107" t="s">
        <v>183</v>
      </c>
      <c r="C106" s="71" t="s">
        <v>60</v>
      </c>
      <c r="D106" s="109" t="s">
        <v>196</v>
      </c>
      <c r="E106" s="84">
        <v>320</v>
      </c>
      <c r="F106" s="62">
        <v>8</v>
      </c>
      <c r="G106" s="102">
        <f t="shared" si="42"/>
        <v>2560</v>
      </c>
      <c r="H106" s="172"/>
      <c r="I106" s="38">
        <v>10</v>
      </c>
      <c r="J106" s="32">
        <f t="shared" si="38"/>
        <v>3200</v>
      </c>
      <c r="K106" s="172"/>
      <c r="L106" s="32">
        <v>40</v>
      </c>
      <c r="M106" s="32">
        <f>L106*E106</f>
        <v>12800</v>
      </c>
      <c r="N106" s="172"/>
      <c r="O106" s="32">
        <v>8.5</v>
      </c>
      <c r="P106" s="53">
        <f t="shared" si="40"/>
        <v>2720</v>
      </c>
      <c r="Q106" s="143" t="s">
        <v>255</v>
      </c>
      <c r="R106" s="127">
        <v>1</v>
      </c>
      <c r="S106" s="32">
        <f t="shared" si="44"/>
        <v>320</v>
      </c>
      <c r="T106" s="148">
        <f t="shared" si="41"/>
        <v>2560</v>
      </c>
    </row>
    <row r="107" spans="1:20" ht="123.75" customHeight="1" x14ac:dyDescent="0.25">
      <c r="A107" s="100" t="s">
        <v>184</v>
      </c>
      <c r="B107" s="110" t="s">
        <v>57</v>
      </c>
      <c r="C107" s="136" t="s">
        <v>69</v>
      </c>
      <c r="D107" s="86" t="s">
        <v>70</v>
      </c>
      <c r="E107" s="84">
        <v>10</v>
      </c>
      <c r="F107" s="62">
        <v>80</v>
      </c>
      <c r="G107" s="95">
        <f t="shared" si="42"/>
        <v>800</v>
      </c>
      <c r="H107" s="90"/>
      <c r="I107" s="38"/>
      <c r="J107" s="32">
        <f t="shared" si="38"/>
        <v>0</v>
      </c>
      <c r="K107" s="90"/>
      <c r="L107" s="32"/>
      <c r="M107" s="32">
        <f t="shared" si="39"/>
        <v>0</v>
      </c>
      <c r="N107" s="90"/>
      <c r="O107" s="32"/>
      <c r="P107" s="53">
        <f t="shared" si="40"/>
        <v>0</v>
      </c>
      <c r="Q107" s="146" t="s">
        <v>263</v>
      </c>
      <c r="R107" s="127">
        <v>99.99</v>
      </c>
      <c r="S107" s="32">
        <f t="shared" si="44"/>
        <v>999.9</v>
      </c>
      <c r="T107" s="148">
        <f t="shared" si="41"/>
        <v>800</v>
      </c>
    </row>
    <row r="108" spans="1:20" ht="96.75" customHeight="1" x14ac:dyDescent="0.25">
      <c r="A108" s="100" t="s">
        <v>185</v>
      </c>
      <c r="B108" s="111" t="s">
        <v>99</v>
      </c>
      <c r="C108" s="98" t="s">
        <v>69</v>
      </c>
      <c r="D108" s="112" t="s">
        <v>70</v>
      </c>
      <c r="E108" s="84">
        <v>1028</v>
      </c>
      <c r="F108" s="62">
        <v>0.5</v>
      </c>
      <c r="G108" s="102">
        <f t="shared" si="42"/>
        <v>514</v>
      </c>
      <c r="H108" s="90"/>
      <c r="I108" s="38"/>
      <c r="J108" s="32">
        <f t="shared" si="38"/>
        <v>0</v>
      </c>
      <c r="K108" s="90"/>
      <c r="L108" s="32"/>
      <c r="M108" s="32">
        <f t="shared" si="39"/>
        <v>0</v>
      </c>
      <c r="N108" s="90"/>
      <c r="O108" s="32"/>
      <c r="P108" s="53">
        <f t="shared" si="40"/>
        <v>0</v>
      </c>
      <c r="Q108" s="146" t="s">
        <v>262</v>
      </c>
      <c r="R108" s="127">
        <f>14.3/10</f>
        <v>1.4300000000000002</v>
      </c>
      <c r="S108" s="32">
        <f t="shared" si="44"/>
        <v>1470.0400000000002</v>
      </c>
      <c r="T108" s="148">
        <f t="shared" si="41"/>
        <v>514</v>
      </c>
    </row>
    <row r="109" spans="1:20" ht="96.75" customHeight="1" x14ac:dyDescent="0.25">
      <c r="A109" s="100" t="s">
        <v>186</v>
      </c>
      <c r="B109" s="111" t="s">
        <v>187</v>
      </c>
      <c r="C109" s="98" t="s">
        <v>197</v>
      </c>
      <c r="D109" s="112" t="s">
        <v>196</v>
      </c>
      <c r="E109" s="84">
        <v>45</v>
      </c>
      <c r="F109" s="62">
        <v>55</v>
      </c>
      <c r="G109" s="102">
        <f t="shared" si="42"/>
        <v>2475</v>
      </c>
      <c r="H109" s="90"/>
      <c r="I109" s="38"/>
      <c r="J109" s="32">
        <f t="shared" si="38"/>
        <v>0</v>
      </c>
      <c r="K109" s="90"/>
      <c r="L109" s="32"/>
      <c r="M109" s="32">
        <f t="shared" si="39"/>
        <v>0</v>
      </c>
      <c r="N109" s="90"/>
      <c r="O109" s="32"/>
      <c r="P109" s="53">
        <f t="shared" si="40"/>
        <v>0</v>
      </c>
      <c r="Q109" s="143" t="s">
        <v>255</v>
      </c>
      <c r="R109" s="127">
        <v>40.6</v>
      </c>
      <c r="S109" s="32">
        <f t="shared" si="44"/>
        <v>1827</v>
      </c>
      <c r="T109" s="148">
        <f t="shared" si="41"/>
        <v>2475</v>
      </c>
    </row>
    <row r="110" spans="1:20" ht="96.75" customHeight="1" x14ac:dyDescent="0.25">
      <c r="A110" s="100" t="s">
        <v>188</v>
      </c>
      <c r="B110" s="111" t="s">
        <v>270</v>
      </c>
      <c r="C110" s="98" t="s">
        <v>268</v>
      </c>
      <c r="D110" s="112" t="s">
        <v>198</v>
      </c>
      <c r="E110" s="84">
        <v>4</v>
      </c>
      <c r="F110" s="62">
        <v>1275.25</v>
      </c>
      <c r="G110" s="102">
        <v>5089</v>
      </c>
      <c r="H110" s="90"/>
      <c r="I110" s="38"/>
      <c r="J110" s="32">
        <f t="shared" si="38"/>
        <v>0</v>
      </c>
      <c r="K110" s="90"/>
      <c r="L110" s="32"/>
      <c r="M110" s="32">
        <f t="shared" si="39"/>
        <v>0</v>
      </c>
      <c r="N110" s="90"/>
      <c r="O110" s="32"/>
      <c r="P110" s="53">
        <f t="shared" si="40"/>
        <v>0</v>
      </c>
      <c r="Q110" s="146"/>
      <c r="R110" s="127"/>
      <c r="S110" s="32">
        <f t="shared" si="44"/>
        <v>0</v>
      </c>
      <c r="T110" s="148">
        <f t="shared" si="41"/>
        <v>5089</v>
      </c>
    </row>
    <row r="111" spans="1:20" ht="48.75" customHeight="1" x14ac:dyDescent="0.25">
      <c r="A111" s="100" t="s">
        <v>189</v>
      </c>
      <c r="B111" s="111" t="s">
        <v>190</v>
      </c>
      <c r="C111" s="71" t="s">
        <v>199</v>
      </c>
      <c r="D111" s="112" t="s">
        <v>198</v>
      </c>
      <c r="E111" s="84">
        <v>35</v>
      </c>
      <c r="F111" s="62">
        <v>20</v>
      </c>
      <c r="G111" s="102">
        <f>F111*E111</f>
        <v>700</v>
      </c>
      <c r="H111" s="90"/>
      <c r="I111" s="38"/>
      <c r="J111" s="32">
        <f t="shared" si="38"/>
        <v>0</v>
      </c>
      <c r="K111" s="90"/>
      <c r="L111" s="32"/>
      <c r="M111" s="32">
        <f t="shared" si="39"/>
        <v>0</v>
      </c>
      <c r="N111" s="90"/>
      <c r="O111" s="32"/>
      <c r="P111" s="53">
        <f t="shared" si="40"/>
        <v>0</v>
      </c>
      <c r="Q111" s="143" t="s">
        <v>255</v>
      </c>
      <c r="R111" s="127">
        <v>18</v>
      </c>
      <c r="S111" s="32">
        <f t="shared" si="44"/>
        <v>630</v>
      </c>
      <c r="T111" s="148">
        <f t="shared" si="41"/>
        <v>700</v>
      </c>
    </row>
    <row r="112" spans="1:20" ht="48.75" customHeight="1" x14ac:dyDescent="0.25">
      <c r="A112" s="8"/>
      <c r="B112" s="9"/>
      <c r="C112" s="8"/>
      <c r="D112" s="10"/>
      <c r="E112" s="8"/>
      <c r="F112" s="11"/>
      <c r="G112" s="139">
        <f>SUM(G79:G111)</f>
        <v>92983.6</v>
      </c>
      <c r="H112" s="50"/>
      <c r="I112" s="30"/>
      <c r="J112" s="29"/>
      <c r="K112" s="50"/>
      <c r="L112" s="52"/>
      <c r="M112" s="52"/>
      <c r="N112" s="50"/>
      <c r="O112" s="52"/>
      <c r="P112" s="52"/>
      <c r="Q112" s="52"/>
      <c r="R112" s="129"/>
      <c r="S112" s="45"/>
      <c r="T112" s="151">
        <f>SUM(T79:T111)</f>
        <v>92983.6</v>
      </c>
    </row>
    <row r="113" spans="1:20" ht="48.75" customHeight="1" x14ac:dyDescent="0.25">
      <c r="A113" s="166" t="s">
        <v>277</v>
      </c>
      <c r="B113" s="167"/>
      <c r="C113" s="167"/>
      <c r="D113" s="167"/>
      <c r="E113" s="167"/>
      <c r="F113" s="167"/>
      <c r="G113" s="168"/>
      <c r="H113" s="113"/>
      <c r="I113" s="169"/>
      <c r="J113" s="169"/>
      <c r="K113" s="113"/>
      <c r="L113" s="56"/>
      <c r="M113" s="56"/>
      <c r="N113" s="113"/>
      <c r="O113" s="56"/>
      <c r="P113" s="56"/>
      <c r="Q113" s="56"/>
      <c r="R113" s="187"/>
      <c r="S113" s="188"/>
      <c r="T113" s="154"/>
    </row>
    <row r="114" spans="1:20" ht="48.75" customHeight="1" x14ac:dyDescent="0.25">
      <c r="A114" s="100" t="s">
        <v>200</v>
      </c>
      <c r="B114" s="103" t="s">
        <v>151</v>
      </c>
      <c r="C114" s="71" t="s">
        <v>58</v>
      </c>
      <c r="D114" s="81" t="s">
        <v>59</v>
      </c>
      <c r="E114" s="78">
        <v>1</v>
      </c>
      <c r="F114" s="62">
        <v>8000</v>
      </c>
      <c r="G114" s="62">
        <f>F114*E114</f>
        <v>8000</v>
      </c>
      <c r="H114" s="91"/>
      <c r="I114" s="38"/>
      <c r="J114" s="32">
        <f t="shared" ref="J114:J123" si="45">I114*E114</f>
        <v>0</v>
      </c>
      <c r="K114" s="91"/>
      <c r="L114" s="32"/>
      <c r="M114" s="32">
        <f t="shared" ref="M114:M123" si="46">L114*E114</f>
        <v>0</v>
      </c>
      <c r="N114" s="91"/>
      <c r="O114" s="32"/>
      <c r="P114" s="53">
        <f t="shared" ref="P114:P123" si="47">O114*E114</f>
        <v>0</v>
      </c>
      <c r="Q114" s="143" t="s">
        <v>256</v>
      </c>
      <c r="R114" s="127">
        <v>10000</v>
      </c>
      <c r="S114" s="32">
        <f>R114*E114</f>
        <v>10000</v>
      </c>
      <c r="T114" s="148">
        <f t="shared" ref="T114:T123" si="48">G114</f>
        <v>8000</v>
      </c>
    </row>
    <row r="115" spans="1:20" ht="48.75" customHeight="1" x14ac:dyDescent="0.25">
      <c r="A115" s="100" t="s">
        <v>201</v>
      </c>
      <c r="B115" s="76" t="s">
        <v>44</v>
      </c>
      <c r="C115" s="71" t="s">
        <v>60</v>
      </c>
      <c r="D115" s="81" t="s">
        <v>59</v>
      </c>
      <c r="E115" s="78">
        <v>4</v>
      </c>
      <c r="F115" s="62">
        <v>90</v>
      </c>
      <c r="G115" s="62">
        <f t="shared" ref="G115:G123" si="49">F115*E115</f>
        <v>360</v>
      </c>
      <c r="H115" s="162" t="s">
        <v>241</v>
      </c>
      <c r="I115" s="38">
        <v>140</v>
      </c>
      <c r="J115" s="32">
        <f t="shared" si="45"/>
        <v>560</v>
      </c>
      <c r="K115" s="162" t="s">
        <v>244</v>
      </c>
      <c r="L115" s="32">
        <v>100</v>
      </c>
      <c r="M115" s="32">
        <f t="shared" si="46"/>
        <v>400</v>
      </c>
      <c r="N115" s="162" t="s">
        <v>245</v>
      </c>
      <c r="O115" s="32">
        <v>90</v>
      </c>
      <c r="P115" s="53">
        <f t="shared" si="47"/>
        <v>360</v>
      </c>
      <c r="Q115" s="143" t="s">
        <v>255</v>
      </c>
      <c r="R115" s="127">
        <v>100</v>
      </c>
      <c r="S115" s="32">
        <f t="shared" ref="S115:S117" si="50">R115*E115</f>
        <v>400</v>
      </c>
      <c r="T115" s="148">
        <f t="shared" si="48"/>
        <v>360</v>
      </c>
    </row>
    <row r="116" spans="1:20" ht="48.75" customHeight="1" x14ac:dyDescent="0.25">
      <c r="A116" s="100" t="s">
        <v>202</v>
      </c>
      <c r="B116" s="103" t="s">
        <v>154</v>
      </c>
      <c r="C116" s="71" t="s">
        <v>60</v>
      </c>
      <c r="D116" s="81" t="s">
        <v>59</v>
      </c>
      <c r="E116" s="78">
        <v>1</v>
      </c>
      <c r="F116" s="62">
        <v>180</v>
      </c>
      <c r="G116" s="62">
        <f t="shared" si="49"/>
        <v>180</v>
      </c>
      <c r="H116" s="163"/>
      <c r="I116" s="38">
        <v>190</v>
      </c>
      <c r="J116" s="32">
        <f t="shared" si="45"/>
        <v>190</v>
      </c>
      <c r="K116" s="163"/>
      <c r="L116" s="32">
        <v>190</v>
      </c>
      <c r="M116" s="32">
        <f t="shared" si="46"/>
        <v>190</v>
      </c>
      <c r="N116" s="163"/>
      <c r="O116" s="32">
        <v>180</v>
      </c>
      <c r="P116" s="53">
        <f t="shared" si="47"/>
        <v>180</v>
      </c>
      <c r="Q116" s="143" t="s">
        <v>255</v>
      </c>
      <c r="R116" s="127">
        <v>140</v>
      </c>
      <c r="S116" s="32">
        <f t="shared" si="50"/>
        <v>140</v>
      </c>
      <c r="T116" s="148">
        <f t="shared" si="48"/>
        <v>180</v>
      </c>
    </row>
    <row r="117" spans="1:20" ht="48.75" customHeight="1" x14ac:dyDescent="0.25">
      <c r="A117" s="100" t="s">
        <v>203</v>
      </c>
      <c r="B117" s="80" t="s">
        <v>47</v>
      </c>
      <c r="C117" s="71" t="s">
        <v>61</v>
      </c>
      <c r="D117" s="81" t="s">
        <v>59</v>
      </c>
      <c r="E117" s="78">
        <v>6</v>
      </c>
      <c r="F117" s="62">
        <v>170</v>
      </c>
      <c r="G117" s="62">
        <f t="shared" si="49"/>
        <v>1020</v>
      </c>
      <c r="H117" s="91"/>
      <c r="I117" s="38"/>
      <c r="J117" s="32">
        <f t="shared" si="45"/>
        <v>0</v>
      </c>
      <c r="K117" s="91"/>
      <c r="L117" s="32"/>
      <c r="M117" s="32">
        <f t="shared" si="46"/>
        <v>0</v>
      </c>
      <c r="N117" s="91"/>
      <c r="O117" s="32"/>
      <c r="P117" s="53">
        <f t="shared" si="47"/>
        <v>0</v>
      </c>
      <c r="Q117" s="143" t="s">
        <v>255</v>
      </c>
      <c r="R117" s="127">
        <v>195.5</v>
      </c>
      <c r="S117" s="32">
        <f t="shared" si="50"/>
        <v>1173</v>
      </c>
      <c r="T117" s="148">
        <f t="shared" si="48"/>
        <v>1020</v>
      </c>
    </row>
    <row r="118" spans="1:20" ht="48.75" customHeight="1" x14ac:dyDescent="0.25">
      <c r="A118" s="100" t="s">
        <v>204</v>
      </c>
      <c r="B118" s="80" t="s">
        <v>48</v>
      </c>
      <c r="C118" s="71" t="s">
        <v>62</v>
      </c>
      <c r="D118" s="81" t="s">
        <v>59</v>
      </c>
      <c r="E118" s="78">
        <v>2</v>
      </c>
      <c r="F118" s="62">
        <v>190</v>
      </c>
      <c r="G118" s="62">
        <f t="shared" si="49"/>
        <v>380</v>
      </c>
      <c r="H118" s="91"/>
      <c r="I118" s="38"/>
      <c r="J118" s="32">
        <f t="shared" si="45"/>
        <v>0</v>
      </c>
      <c r="K118" s="91"/>
      <c r="L118" s="32"/>
      <c r="M118" s="32">
        <f t="shared" si="46"/>
        <v>0</v>
      </c>
      <c r="N118" s="91"/>
      <c r="O118" s="32"/>
      <c r="P118" s="53">
        <f t="shared" si="47"/>
        <v>0</v>
      </c>
      <c r="Q118" s="143" t="s">
        <v>255</v>
      </c>
      <c r="R118" s="127">
        <v>240</v>
      </c>
      <c r="S118" s="32">
        <f>R118*E118</f>
        <v>480</v>
      </c>
      <c r="T118" s="148">
        <f t="shared" si="48"/>
        <v>380</v>
      </c>
    </row>
    <row r="119" spans="1:20" ht="96.75" customHeight="1" x14ac:dyDescent="0.25">
      <c r="A119" s="100" t="s">
        <v>205</v>
      </c>
      <c r="B119" s="111" t="s">
        <v>50</v>
      </c>
      <c r="C119" s="71" t="s">
        <v>267</v>
      </c>
      <c r="D119" s="112" t="s">
        <v>63</v>
      </c>
      <c r="E119" s="84">
        <v>2</v>
      </c>
      <c r="F119" s="62">
        <v>282.3</v>
      </c>
      <c r="G119" s="102">
        <f>F119*E119</f>
        <v>564.6</v>
      </c>
      <c r="H119" s="90"/>
      <c r="I119" s="38"/>
      <c r="J119" s="32">
        <f t="shared" si="45"/>
        <v>0</v>
      </c>
      <c r="K119" s="90"/>
      <c r="L119" s="32"/>
      <c r="M119" s="32">
        <f t="shared" si="46"/>
        <v>0</v>
      </c>
      <c r="N119" s="141" t="s">
        <v>271</v>
      </c>
      <c r="O119" s="32">
        <v>3000</v>
      </c>
      <c r="P119" s="53">
        <f t="shared" si="47"/>
        <v>6000</v>
      </c>
      <c r="Q119" s="143" t="s">
        <v>272</v>
      </c>
      <c r="R119" s="127">
        <v>1500</v>
      </c>
      <c r="S119" s="32">
        <f t="shared" ref="S119" si="51">R119*E119</f>
        <v>3000</v>
      </c>
      <c r="T119" s="148">
        <f t="shared" si="48"/>
        <v>564.6</v>
      </c>
    </row>
    <row r="120" spans="1:20" ht="57" customHeight="1" x14ac:dyDescent="0.25">
      <c r="A120" s="100" t="s">
        <v>206</v>
      </c>
      <c r="B120" s="80" t="s">
        <v>52</v>
      </c>
      <c r="C120" s="71" t="s">
        <v>64</v>
      </c>
      <c r="D120" s="81" t="s">
        <v>63</v>
      </c>
      <c r="E120" s="78">
        <v>1</v>
      </c>
      <c r="F120" s="62">
        <v>600</v>
      </c>
      <c r="G120" s="62">
        <f t="shared" si="49"/>
        <v>600</v>
      </c>
      <c r="H120" s="91"/>
      <c r="I120" s="38"/>
      <c r="J120" s="32">
        <f t="shared" si="45"/>
        <v>0</v>
      </c>
      <c r="K120" s="91"/>
      <c r="L120" s="32"/>
      <c r="M120" s="32">
        <f t="shared" si="46"/>
        <v>0</v>
      </c>
      <c r="N120" s="91"/>
      <c r="O120" s="32"/>
      <c r="P120" s="53">
        <f t="shared" si="47"/>
        <v>0</v>
      </c>
      <c r="Q120" s="143" t="s">
        <v>261</v>
      </c>
      <c r="R120" s="127">
        <v>3000</v>
      </c>
      <c r="S120" s="32">
        <f t="shared" ref="S120:S123" si="52">R120*E120</f>
        <v>3000</v>
      </c>
      <c r="T120" s="148">
        <f t="shared" si="48"/>
        <v>600</v>
      </c>
    </row>
    <row r="121" spans="1:20" ht="48.75" customHeight="1" x14ac:dyDescent="0.25">
      <c r="A121" s="100" t="s">
        <v>207</v>
      </c>
      <c r="B121" s="80" t="s">
        <v>54</v>
      </c>
      <c r="C121" s="71" t="s">
        <v>65</v>
      </c>
      <c r="D121" s="81" t="s">
        <v>66</v>
      </c>
      <c r="E121" s="78">
        <v>6</v>
      </c>
      <c r="F121" s="62">
        <v>21</v>
      </c>
      <c r="G121" s="62">
        <f t="shared" si="49"/>
        <v>126</v>
      </c>
      <c r="H121" s="91"/>
      <c r="I121" s="38"/>
      <c r="J121" s="32">
        <f t="shared" si="45"/>
        <v>0</v>
      </c>
      <c r="K121" s="91"/>
      <c r="L121" s="32"/>
      <c r="M121" s="32">
        <f t="shared" si="46"/>
        <v>0</v>
      </c>
      <c r="N121" s="91"/>
      <c r="O121" s="32"/>
      <c r="P121" s="53">
        <f t="shared" si="47"/>
        <v>0</v>
      </c>
      <c r="Q121" s="143" t="s">
        <v>260</v>
      </c>
      <c r="R121" s="127">
        <v>25</v>
      </c>
      <c r="S121" s="32">
        <f t="shared" si="52"/>
        <v>150</v>
      </c>
      <c r="T121" s="148">
        <f t="shared" si="48"/>
        <v>126</v>
      </c>
    </row>
    <row r="122" spans="1:20" ht="48.75" customHeight="1" x14ac:dyDescent="0.25">
      <c r="A122" s="100" t="s">
        <v>208</v>
      </c>
      <c r="B122" s="82" t="s">
        <v>242</v>
      </c>
      <c r="C122" s="71" t="s">
        <v>67</v>
      </c>
      <c r="D122" s="87" t="s">
        <v>68</v>
      </c>
      <c r="E122" s="104">
        <v>100</v>
      </c>
      <c r="F122" s="62">
        <v>2.5</v>
      </c>
      <c r="G122" s="62">
        <f t="shared" si="49"/>
        <v>250</v>
      </c>
      <c r="H122" s="91"/>
      <c r="I122" s="38"/>
      <c r="J122" s="32">
        <f t="shared" si="45"/>
        <v>0</v>
      </c>
      <c r="K122" s="91"/>
      <c r="L122" s="32"/>
      <c r="M122" s="32">
        <f t="shared" si="46"/>
        <v>0</v>
      </c>
      <c r="N122" s="91"/>
      <c r="O122" s="32"/>
      <c r="P122" s="53">
        <f t="shared" si="47"/>
        <v>0</v>
      </c>
      <c r="Q122" s="143" t="s">
        <v>255</v>
      </c>
      <c r="R122" s="127">
        <v>2.5</v>
      </c>
      <c r="S122" s="32">
        <f t="shared" si="52"/>
        <v>250</v>
      </c>
      <c r="T122" s="148">
        <f t="shared" si="48"/>
        <v>250</v>
      </c>
    </row>
    <row r="123" spans="1:20" ht="112.5" customHeight="1" x14ac:dyDescent="0.25">
      <c r="A123" s="100" t="s">
        <v>209</v>
      </c>
      <c r="B123" s="85" t="s">
        <v>57</v>
      </c>
      <c r="C123" s="136" t="s">
        <v>69</v>
      </c>
      <c r="D123" s="86" t="s">
        <v>70</v>
      </c>
      <c r="E123" s="84">
        <v>1</v>
      </c>
      <c r="F123" s="62">
        <v>80</v>
      </c>
      <c r="G123" s="62">
        <f t="shared" si="49"/>
        <v>80</v>
      </c>
      <c r="H123" s="91"/>
      <c r="I123" s="38"/>
      <c r="J123" s="32">
        <f t="shared" si="45"/>
        <v>0</v>
      </c>
      <c r="K123" s="91"/>
      <c r="L123" s="32"/>
      <c r="M123" s="32">
        <f t="shared" si="46"/>
        <v>0</v>
      </c>
      <c r="N123" s="91"/>
      <c r="O123" s="32"/>
      <c r="P123" s="53">
        <f t="shared" si="47"/>
        <v>0</v>
      </c>
      <c r="Q123" s="146" t="s">
        <v>263</v>
      </c>
      <c r="R123" s="127">
        <v>99.99</v>
      </c>
      <c r="S123" s="32">
        <f t="shared" si="52"/>
        <v>99.99</v>
      </c>
      <c r="T123" s="148">
        <f t="shared" si="48"/>
        <v>80</v>
      </c>
    </row>
    <row r="124" spans="1:20" ht="48.75" customHeight="1" x14ac:dyDescent="0.25">
      <c r="A124" s="8"/>
      <c r="B124" s="9"/>
      <c r="C124" s="8"/>
      <c r="D124" s="10"/>
      <c r="E124" s="8"/>
      <c r="F124" s="11"/>
      <c r="G124" s="68">
        <f>SUM(G114:G123)</f>
        <v>11560.6</v>
      </c>
      <c r="H124" s="114"/>
      <c r="I124" s="30"/>
      <c r="J124" s="29"/>
      <c r="K124" s="114"/>
      <c r="L124" s="52"/>
      <c r="M124" s="52"/>
      <c r="N124" s="114"/>
      <c r="O124" s="52"/>
      <c r="P124" s="52"/>
      <c r="Q124" s="29"/>
      <c r="R124" s="129"/>
      <c r="S124" s="45"/>
      <c r="T124" s="151">
        <f>SUM(T114:T123)</f>
        <v>11560.6</v>
      </c>
    </row>
    <row r="125" spans="1:20" ht="48.75" customHeight="1" x14ac:dyDescent="0.25">
      <c r="A125" s="166" t="s">
        <v>210</v>
      </c>
      <c r="B125" s="167"/>
      <c r="C125" s="167"/>
      <c r="D125" s="167"/>
      <c r="E125" s="167"/>
      <c r="F125" s="167"/>
      <c r="G125" s="168"/>
      <c r="H125" s="113"/>
      <c r="I125" s="169"/>
      <c r="J125" s="169"/>
      <c r="K125" s="113"/>
      <c r="L125" s="56"/>
      <c r="M125" s="56"/>
      <c r="N125" s="113"/>
      <c r="O125" s="56"/>
      <c r="P125" s="56"/>
      <c r="Q125" s="56"/>
      <c r="R125" s="187"/>
      <c r="S125" s="188"/>
      <c r="T125" s="154"/>
    </row>
    <row r="126" spans="1:20" ht="48.75" customHeight="1" x14ac:dyDescent="0.25">
      <c r="A126" s="101" t="s">
        <v>211</v>
      </c>
      <c r="B126" s="103" t="s">
        <v>151</v>
      </c>
      <c r="C126" s="71" t="s">
        <v>58</v>
      </c>
      <c r="D126" s="77" t="s">
        <v>59</v>
      </c>
      <c r="E126" s="115">
        <v>1</v>
      </c>
      <c r="F126" s="62">
        <v>8000</v>
      </c>
      <c r="G126" s="116">
        <f>F126*E126</f>
        <v>8000</v>
      </c>
      <c r="H126" s="117"/>
      <c r="I126" s="38"/>
      <c r="J126" s="32">
        <f t="shared" ref="J126:J130" si="53">I126*E126</f>
        <v>0</v>
      </c>
      <c r="K126" s="117"/>
      <c r="L126" s="32"/>
      <c r="M126" s="32">
        <f t="shared" ref="M126:M130" si="54">L126*E126</f>
        <v>0</v>
      </c>
      <c r="N126" s="117"/>
      <c r="O126" s="32"/>
      <c r="P126" s="53">
        <f t="shared" ref="P126:P130" si="55">O126*E126</f>
        <v>0</v>
      </c>
      <c r="Q126" s="143" t="s">
        <v>256</v>
      </c>
      <c r="R126" s="127">
        <v>10000</v>
      </c>
      <c r="S126" s="32">
        <f>R126*E126</f>
        <v>10000</v>
      </c>
      <c r="T126" s="148">
        <f>G126</f>
        <v>8000</v>
      </c>
    </row>
    <row r="127" spans="1:20" ht="58.5" customHeight="1" x14ac:dyDescent="0.25">
      <c r="A127" s="101" t="s">
        <v>212</v>
      </c>
      <c r="B127" s="76" t="s">
        <v>44</v>
      </c>
      <c r="C127" s="71" t="s">
        <v>60</v>
      </c>
      <c r="D127" s="77" t="s">
        <v>59</v>
      </c>
      <c r="E127" s="78">
        <v>90</v>
      </c>
      <c r="F127" s="62">
        <v>90</v>
      </c>
      <c r="G127" s="116">
        <f t="shared" ref="G127:G130" si="56">F127*E127</f>
        <v>8100</v>
      </c>
      <c r="H127" s="177" t="s">
        <v>241</v>
      </c>
      <c r="I127" s="38">
        <v>140</v>
      </c>
      <c r="J127" s="32">
        <f t="shared" si="53"/>
        <v>12600</v>
      </c>
      <c r="K127" s="177" t="s">
        <v>244</v>
      </c>
      <c r="L127" s="32">
        <v>100</v>
      </c>
      <c r="M127" s="32">
        <f t="shared" si="54"/>
        <v>9000</v>
      </c>
      <c r="N127" s="177" t="s">
        <v>245</v>
      </c>
      <c r="O127" s="32">
        <v>90</v>
      </c>
      <c r="P127" s="53">
        <f t="shared" si="55"/>
        <v>8100</v>
      </c>
      <c r="Q127" s="143" t="s">
        <v>255</v>
      </c>
      <c r="R127" s="127">
        <v>100</v>
      </c>
      <c r="S127" s="32">
        <f t="shared" ref="S127:S129" si="57">R127*E127</f>
        <v>9000</v>
      </c>
      <c r="T127" s="148">
        <f>G127</f>
        <v>8100</v>
      </c>
    </row>
    <row r="128" spans="1:20" ht="55.5" customHeight="1" x14ac:dyDescent="0.25">
      <c r="A128" s="100" t="s">
        <v>213</v>
      </c>
      <c r="B128" s="103" t="s">
        <v>154</v>
      </c>
      <c r="C128" s="71" t="s">
        <v>60</v>
      </c>
      <c r="D128" s="81" t="s">
        <v>59</v>
      </c>
      <c r="E128" s="78">
        <v>10</v>
      </c>
      <c r="F128" s="62">
        <v>180</v>
      </c>
      <c r="G128" s="116">
        <f t="shared" si="56"/>
        <v>1800</v>
      </c>
      <c r="H128" s="178"/>
      <c r="I128" s="38">
        <v>190</v>
      </c>
      <c r="J128" s="32">
        <f t="shared" si="53"/>
        <v>1900</v>
      </c>
      <c r="K128" s="178"/>
      <c r="L128" s="32">
        <v>190</v>
      </c>
      <c r="M128" s="32">
        <f t="shared" si="54"/>
        <v>1900</v>
      </c>
      <c r="N128" s="178"/>
      <c r="O128" s="32">
        <v>180</v>
      </c>
      <c r="P128" s="53">
        <f t="shared" si="55"/>
        <v>1800</v>
      </c>
      <c r="Q128" s="143" t="s">
        <v>255</v>
      </c>
      <c r="R128" s="127">
        <v>140</v>
      </c>
      <c r="S128" s="32">
        <f t="shared" si="57"/>
        <v>1400</v>
      </c>
      <c r="T128" s="148">
        <f>G128</f>
        <v>1800</v>
      </c>
    </row>
    <row r="129" spans="1:20" ht="48.75" customHeight="1" x14ac:dyDescent="0.25">
      <c r="A129" s="100" t="s">
        <v>214</v>
      </c>
      <c r="B129" s="80" t="s">
        <v>47</v>
      </c>
      <c r="C129" s="71" t="s">
        <v>61</v>
      </c>
      <c r="D129" s="81" t="s">
        <v>59</v>
      </c>
      <c r="E129" s="78">
        <v>2</v>
      </c>
      <c r="F129" s="62">
        <v>170</v>
      </c>
      <c r="G129" s="116">
        <f t="shared" si="56"/>
        <v>340</v>
      </c>
      <c r="H129" s="117"/>
      <c r="I129" s="38"/>
      <c r="J129" s="32">
        <f t="shared" si="53"/>
        <v>0</v>
      </c>
      <c r="K129" s="117"/>
      <c r="L129" s="32"/>
      <c r="M129" s="32">
        <f t="shared" si="54"/>
        <v>0</v>
      </c>
      <c r="N129" s="117"/>
      <c r="O129" s="32"/>
      <c r="P129" s="53">
        <f t="shared" si="55"/>
        <v>0</v>
      </c>
      <c r="Q129" s="143" t="s">
        <v>255</v>
      </c>
      <c r="R129" s="127">
        <v>195.5</v>
      </c>
      <c r="S129" s="32">
        <f t="shared" si="57"/>
        <v>391</v>
      </c>
      <c r="T129" s="148">
        <f>G129</f>
        <v>340</v>
      </c>
    </row>
    <row r="130" spans="1:20" ht="48.75" customHeight="1" x14ac:dyDescent="0.25">
      <c r="A130" s="100" t="s">
        <v>215</v>
      </c>
      <c r="B130" s="82" t="s">
        <v>242</v>
      </c>
      <c r="C130" s="71" t="s">
        <v>67</v>
      </c>
      <c r="D130" s="87" t="s">
        <v>68</v>
      </c>
      <c r="E130" s="84">
        <v>100</v>
      </c>
      <c r="F130" s="62">
        <v>2.5</v>
      </c>
      <c r="G130" s="116">
        <f t="shared" si="56"/>
        <v>250</v>
      </c>
      <c r="H130" s="117"/>
      <c r="I130" s="38"/>
      <c r="J130" s="32">
        <f t="shared" si="53"/>
        <v>0</v>
      </c>
      <c r="K130" s="117"/>
      <c r="L130" s="32"/>
      <c r="M130" s="32">
        <f t="shared" si="54"/>
        <v>0</v>
      </c>
      <c r="N130" s="117"/>
      <c r="O130" s="32"/>
      <c r="P130" s="53">
        <f t="shared" si="55"/>
        <v>0</v>
      </c>
      <c r="Q130" s="143" t="s">
        <v>255</v>
      </c>
      <c r="R130" s="127">
        <v>2.5</v>
      </c>
      <c r="S130" s="32">
        <f t="shared" ref="S130" si="58">R130*E130</f>
        <v>250</v>
      </c>
      <c r="T130" s="148">
        <f>G130</f>
        <v>250</v>
      </c>
    </row>
    <row r="131" spans="1:20" ht="48.75" customHeight="1" x14ac:dyDescent="0.25">
      <c r="A131" s="8"/>
      <c r="B131" s="9"/>
      <c r="C131" s="8"/>
      <c r="D131" s="10"/>
      <c r="E131" s="8"/>
      <c r="F131" s="11"/>
      <c r="G131" s="68">
        <f>SUM(G126:G130)</f>
        <v>18490</v>
      </c>
      <c r="H131" s="114"/>
      <c r="I131" s="30"/>
      <c r="J131" s="29"/>
      <c r="K131" s="114"/>
      <c r="L131" s="52"/>
      <c r="M131" s="52"/>
      <c r="N131" s="114"/>
      <c r="O131" s="52"/>
      <c r="P131" s="52"/>
      <c r="Q131" s="29"/>
      <c r="R131" s="129"/>
      <c r="S131" s="45"/>
      <c r="T131" s="151">
        <f>SUM(T126:T130)</f>
        <v>18490</v>
      </c>
    </row>
    <row r="132" spans="1:20" ht="48.75" customHeight="1" x14ac:dyDescent="0.25">
      <c r="A132" s="166" t="s">
        <v>278</v>
      </c>
      <c r="B132" s="167"/>
      <c r="C132" s="167"/>
      <c r="D132" s="167"/>
      <c r="E132" s="167"/>
      <c r="F132" s="167"/>
      <c r="G132" s="168"/>
      <c r="H132" s="113"/>
      <c r="I132" s="169"/>
      <c r="J132" s="169"/>
      <c r="K132" s="113"/>
      <c r="L132" s="56"/>
      <c r="M132" s="56"/>
      <c r="N132" s="113"/>
      <c r="O132" s="56"/>
      <c r="P132" s="56"/>
      <c r="Q132" s="56"/>
      <c r="R132" s="187"/>
      <c r="S132" s="188"/>
      <c r="T132" s="154"/>
    </row>
    <row r="133" spans="1:20" ht="48.75" customHeight="1" x14ac:dyDescent="0.25">
      <c r="A133" s="100" t="s">
        <v>216</v>
      </c>
      <c r="B133" s="103" t="s">
        <v>151</v>
      </c>
      <c r="C133" s="71" t="s">
        <v>58</v>
      </c>
      <c r="D133" s="81" t="s">
        <v>59</v>
      </c>
      <c r="E133" s="78">
        <v>1</v>
      </c>
      <c r="F133" s="62">
        <v>8000</v>
      </c>
      <c r="G133" s="62">
        <f>F133*E133</f>
        <v>8000</v>
      </c>
      <c r="H133" s="91"/>
      <c r="I133" s="38"/>
      <c r="J133" s="32">
        <f t="shared" ref="J133:J142" si="59">I133*E133</f>
        <v>0</v>
      </c>
      <c r="K133" s="91"/>
      <c r="L133" s="32"/>
      <c r="M133" s="32">
        <f t="shared" ref="M133:M142" si="60">L133*E133</f>
        <v>0</v>
      </c>
      <c r="N133" s="91"/>
      <c r="O133" s="32"/>
      <c r="P133" s="53">
        <f t="shared" ref="P133:P142" si="61">O133*E133</f>
        <v>0</v>
      </c>
      <c r="Q133" s="143" t="s">
        <v>256</v>
      </c>
      <c r="R133" s="127">
        <v>10000</v>
      </c>
      <c r="S133" s="32">
        <f>R133*E133</f>
        <v>10000</v>
      </c>
      <c r="T133" s="148">
        <f t="shared" ref="T133:T142" si="62">G133</f>
        <v>8000</v>
      </c>
    </row>
    <row r="134" spans="1:20" ht="66.75" customHeight="1" x14ac:dyDescent="0.25">
      <c r="A134" s="101" t="s">
        <v>217</v>
      </c>
      <c r="B134" s="76" t="s">
        <v>44</v>
      </c>
      <c r="C134" s="71" t="s">
        <v>60</v>
      </c>
      <c r="D134" s="77" t="s">
        <v>59</v>
      </c>
      <c r="E134" s="78">
        <v>4</v>
      </c>
      <c r="F134" s="62">
        <v>90</v>
      </c>
      <c r="G134" s="62">
        <f t="shared" ref="G134:G142" si="63">F134*E134</f>
        <v>360</v>
      </c>
      <c r="H134" s="162" t="s">
        <v>241</v>
      </c>
      <c r="I134" s="38">
        <v>140</v>
      </c>
      <c r="J134" s="32">
        <f t="shared" si="59"/>
        <v>560</v>
      </c>
      <c r="K134" s="162" t="s">
        <v>244</v>
      </c>
      <c r="L134" s="32">
        <v>100</v>
      </c>
      <c r="M134" s="32">
        <f t="shared" si="60"/>
        <v>400</v>
      </c>
      <c r="N134" s="162" t="s">
        <v>245</v>
      </c>
      <c r="O134" s="32">
        <v>90</v>
      </c>
      <c r="P134" s="53">
        <f t="shared" si="61"/>
        <v>360</v>
      </c>
      <c r="Q134" s="143" t="s">
        <v>255</v>
      </c>
      <c r="R134" s="127">
        <v>100</v>
      </c>
      <c r="S134" s="32">
        <f t="shared" ref="S134:S136" si="64">R134*E134</f>
        <v>400</v>
      </c>
      <c r="T134" s="148">
        <f t="shared" si="62"/>
        <v>360</v>
      </c>
    </row>
    <row r="135" spans="1:20" ht="66.75" customHeight="1" x14ac:dyDescent="0.25">
      <c r="A135" s="100" t="s">
        <v>238</v>
      </c>
      <c r="B135" s="103" t="s">
        <v>154</v>
      </c>
      <c r="C135" s="71" t="s">
        <v>60</v>
      </c>
      <c r="D135" s="81" t="s">
        <v>59</v>
      </c>
      <c r="E135" s="78">
        <v>1</v>
      </c>
      <c r="F135" s="62">
        <v>180</v>
      </c>
      <c r="G135" s="62">
        <f t="shared" si="63"/>
        <v>180</v>
      </c>
      <c r="H135" s="163"/>
      <c r="I135" s="38">
        <v>190</v>
      </c>
      <c r="J135" s="32">
        <f t="shared" si="59"/>
        <v>190</v>
      </c>
      <c r="K135" s="163"/>
      <c r="L135" s="32">
        <v>190</v>
      </c>
      <c r="M135" s="32">
        <f t="shared" si="60"/>
        <v>190</v>
      </c>
      <c r="N135" s="163"/>
      <c r="O135" s="32">
        <v>180</v>
      </c>
      <c r="P135" s="53">
        <f t="shared" si="61"/>
        <v>180</v>
      </c>
      <c r="Q135" s="143" t="s">
        <v>255</v>
      </c>
      <c r="R135" s="127">
        <v>140</v>
      </c>
      <c r="S135" s="32">
        <f t="shared" si="64"/>
        <v>140</v>
      </c>
      <c r="T135" s="148">
        <f t="shared" si="62"/>
        <v>180</v>
      </c>
    </row>
    <row r="136" spans="1:20" ht="48.75" customHeight="1" x14ac:dyDescent="0.25">
      <c r="A136" s="101" t="s">
        <v>218</v>
      </c>
      <c r="B136" s="80" t="s">
        <v>47</v>
      </c>
      <c r="C136" s="71" t="s">
        <v>61</v>
      </c>
      <c r="D136" s="81" t="s">
        <v>59</v>
      </c>
      <c r="E136" s="78">
        <v>6</v>
      </c>
      <c r="F136" s="62">
        <v>170</v>
      </c>
      <c r="G136" s="62">
        <f t="shared" si="63"/>
        <v>1020</v>
      </c>
      <c r="H136" s="91"/>
      <c r="I136" s="38"/>
      <c r="J136" s="32">
        <f t="shared" si="59"/>
        <v>0</v>
      </c>
      <c r="K136" s="91"/>
      <c r="L136" s="32"/>
      <c r="M136" s="32">
        <f t="shared" si="60"/>
        <v>0</v>
      </c>
      <c r="N136" s="91"/>
      <c r="O136" s="32"/>
      <c r="P136" s="53">
        <f t="shared" si="61"/>
        <v>0</v>
      </c>
      <c r="Q136" s="143" t="s">
        <v>255</v>
      </c>
      <c r="R136" s="127">
        <v>195.5</v>
      </c>
      <c r="S136" s="32">
        <f t="shared" si="64"/>
        <v>1173</v>
      </c>
      <c r="T136" s="148">
        <f t="shared" si="62"/>
        <v>1020</v>
      </c>
    </row>
    <row r="137" spans="1:20" ht="48.75" customHeight="1" x14ac:dyDescent="0.25">
      <c r="A137" s="100" t="s">
        <v>219</v>
      </c>
      <c r="B137" s="80" t="s">
        <v>48</v>
      </c>
      <c r="C137" s="71" t="s">
        <v>62</v>
      </c>
      <c r="D137" s="81" t="s">
        <v>59</v>
      </c>
      <c r="E137" s="78">
        <v>2</v>
      </c>
      <c r="F137" s="62">
        <v>190</v>
      </c>
      <c r="G137" s="62">
        <f t="shared" si="63"/>
        <v>380</v>
      </c>
      <c r="H137" s="91"/>
      <c r="I137" s="38"/>
      <c r="J137" s="32">
        <f t="shared" si="59"/>
        <v>0</v>
      </c>
      <c r="K137" s="91"/>
      <c r="L137" s="32"/>
      <c r="M137" s="32">
        <f t="shared" si="60"/>
        <v>0</v>
      </c>
      <c r="N137" s="91"/>
      <c r="O137" s="32"/>
      <c r="P137" s="53">
        <f t="shared" si="61"/>
        <v>0</v>
      </c>
      <c r="Q137" s="143" t="s">
        <v>255</v>
      </c>
      <c r="R137" s="127">
        <v>240</v>
      </c>
      <c r="S137" s="32">
        <f>R137*E137</f>
        <v>480</v>
      </c>
      <c r="T137" s="148">
        <f t="shared" si="62"/>
        <v>380</v>
      </c>
    </row>
    <row r="138" spans="1:20" ht="96.75" customHeight="1" x14ac:dyDescent="0.25">
      <c r="A138" s="100" t="s">
        <v>220</v>
      </c>
      <c r="B138" s="111" t="s">
        <v>50</v>
      </c>
      <c r="C138" s="71" t="s">
        <v>267</v>
      </c>
      <c r="D138" s="112" t="s">
        <v>63</v>
      </c>
      <c r="E138" s="84">
        <v>1</v>
      </c>
      <c r="F138" s="62">
        <v>282.3</v>
      </c>
      <c r="G138" s="102">
        <f>F138*E138</f>
        <v>282.3</v>
      </c>
      <c r="H138" s="90"/>
      <c r="I138" s="38"/>
      <c r="J138" s="32">
        <f t="shared" si="59"/>
        <v>0</v>
      </c>
      <c r="K138" s="90"/>
      <c r="L138" s="32"/>
      <c r="M138" s="32">
        <f t="shared" si="60"/>
        <v>0</v>
      </c>
      <c r="N138" s="141" t="s">
        <v>271</v>
      </c>
      <c r="O138" s="32">
        <v>3000</v>
      </c>
      <c r="P138" s="53">
        <f t="shared" si="61"/>
        <v>3000</v>
      </c>
      <c r="Q138" s="143" t="s">
        <v>272</v>
      </c>
      <c r="R138" s="127">
        <v>1500</v>
      </c>
      <c r="S138" s="32">
        <f t="shared" ref="S138" si="65">R138*E138</f>
        <v>1500</v>
      </c>
      <c r="T138" s="148">
        <f t="shared" si="62"/>
        <v>282.3</v>
      </c>
    </row>
    <row r="139" spans="1:20" ht="71.25" x14ac:dyDescent="0.25">
      <c r="A139" s="100" t="s">
        <v>221</v>
      </c>
      <c r="B139" s="80" t="s">
        <v>52</v>
      </c>
      <c r="C139" s="71" t="s">
        <v>64</v>
      </c>
      <c r="D139" s="81" t="s">
        <v>63</v>
      </c>
      <c r="E139" s="78">
        <v>1</v>
      </c>
      <c r="F139" s="62">
        <v>600</v>
      </c>
      <c r="G139" s="62">
        <f t="shared" si="63"/>
        <v>600</v>
      </c>
      <c r="H139" s="91"/>
      <c r="I139" s="38"/>
      <c r="J139" s="32">
        <f t="shared" si="59"/>
        <v>0</v>
      </c>
      <c r="K139" s="91"/>
      <c r="L139" s="32"/>
      <c r="M139" s="32">
        <f t="shared" si="60"/>
        <v>0</v>
      </c>
      <c r="N139" s="91"/>
      <c r="O139" s="32"/>
      <c r="P139" s="53">
        <f t="shared" si="61"/>
        <v>0</v>
      </c>
      <c r="Q139" s="143" t="s">
        <v>261</v>
      </c>
      <c r="R139" s="127">
        <v>3000</v>
      </c>
      <c r="S139" s="32">
        <f t="shared" ref="S139:S142" si="66">R139*E139</f>
        <v>3000</v>
      </c>
      <c r="T139" s="148">
        <f t="shared" si="62"/>
        <v>600</v>
      </c>
    </row>
    <row r="140" spans="1:20" ht="48.75" customHeight="1" x14ac:dyDescent="0.25">
      <c r="A140" s="101" t="s">
        <v>222</v>
      </c>
      <c r="B140" s="80" t="s">
        <v>54</v>
      </c>
      <c r="C140" s="71" t="s">
        <v>65</v>
      </c>
      <c r="D140" s="81" t="s">
        <v>66</v>
      </c>
      <c r="E140" s="78">
        <v>6</v>
      </c>
      <c r="F140" s="62">
        <v>21</v>
      </c>
      <c r="G140" s="62">
        <f t="shared" si="63"/>
        <v>126</v>
      </c>
      <c r="H140" s="91"/>
      <c r="I140" s="38"/>
      <c r="J140" s="32">
        <f t="shared" si="59"/>
        <v>0</v>
      </c>
      <c r="K140" s="91"/>
      <c r="L140" s="32"/>
      <c r="M140" s="32">
        <f t="shared" si="60"/>
        <v>0</v>
      </c>
      <c r="N140" s="91"/>
      <c r="O140" s="32"/>
      <c r="P140" s="53">
        <f t="shared" si="61"/>
        <v>0</v>
      </c>
      <c r="Q140" s="143" t="s">
        <v>260</v>
      </c>
      <c r="R140" s="127">
        <v>25</v>
      </c>
      <c r="S140" s="32">
        <f t="shared" si="66"/>
        <v>150</v>
      </c>
      <c r="T140" s="148">
        <f t="shared" si="62"/>
        <v>126</v>
      </c>
    </row>
    <row r="141" spans="1:20" ht="48.75" customHeight="1" x14ac:dyDescent="0.25">
      <c r="A141" s="100" t="s">
        <v>223</v>
      </c>
      <c r="B141" s="82" t="s">
        <v>242</v>
      </c>
      <c r="C141" s="71" t="s">
        <v>67</v>
      </c>
      <c r="D141" s="87" t="s">
        <v>68</v>
      </c>
      <c r="E141" s="104">
        <v>100</v>
      </c>
      <c r="F141" s="62">
        <v>2.5</v>
      </c>
      <c r="G141" s="62">
        <f t="shared" si="63"/>
        <v>250</v>
      </c>
      <c r="H141" s="91"/>
      <c r="I141" s="38"/>
      <c r="J141" s="32">
        <f t="shared" si="59"/>
        <v>0</v>
      </c>
      <c r="K141" s="91"/>
      <c r="L141" s="32"/>
      <c r="M141" s="32">
        <f t="shared" si="60"/>
        <v>0</v>
      </c>
      <c r="N141" s="91"/>
      <c r="O141" s="32"/>
      <c r="P141" s="53">
        <f t="shared" si="61"/>
        <v>0</v>
      </c>
      <c r="Q141" s="143" t="s">
        <v>255</v>
      </c>
      <c r="R141" s="127">
        <v>2.5</v>
      </c>
      <c r="S141" s="32">
        <f t="shared" si="66"/>
        <v>250</v>
      </c>
      <c r="T141" s="148">
        <f t="shared" si="62"/>
        <v>250</v>
      </c>
    </row>
    <row r="142" spans="1:20" ht="119.25" customHeight="1" x14ac:dyDescent="0.25">
      <c r="A142" s="101" t="s">
        <v>224</v>
      </c>
      <c r="B142" s="85" t="s">
        <v>57</v>
      </c>
      <c r="C142" s="136" t="s">
        <v>69</v>
      </c>
      <c r="D142" s="86" t="s">
        <v>70</v>
      </c>
      <c r="E142" s="84">
        <v>1</v>
      </c>
      <c r="F142" s="62">
        <v>80</v>
      </c>
      <c r="G142" s="62">
        <f t="shared" si="63"/>
        <v>80</v>
      </c>
      <c r="H142" s="91"/>
      <c r="I142" s="38"/>
      <c r="J142" s="32">
        <f t="shared" si="59"/>
        <v>0</v>
      </c>
      <c r="K142" s="91"/>
      <c r="L142" s="32"/>
      <c r="M142" s="32">
        <f t="shared" si="60"/>
        <v>0</v>
      </c>
      <c r="N142" s="91"/>
      <c r="O142" s="32"/>
      <c r="P142" s="53">
        <f t="shared" si="61"/>
        <v>0</v>
      </c>
      <c r="Q142" s="146" t="s">
        <v>263</v>
      </c>
      <c r="R142" s="127">
        <v>99.99</v>
      </c>
      <c r="S142" s="32">
        <f t="shared" si="66"/>
        <v>99.99</v>
      </c>
      <c r="T142" s="148">
        <f t="shared" si="62"/>
        <v>80</v>
      </c>
    </row>
    <row r="143" spans="1:20" ht="48.75" customHeight="1" x14ac:dyDescent="0.25">
      <c r="A143" s="8"/>
      <c r="B143" s="9"/>
      <c r="C143" s="8"/>
      <c r="D143" s="10"/>
      <c r="E143" s="8"/>
      <c r="F143" s="11"/>
      <c r="G143" s="68">
        <f>SUM(G133:G142)</f>
        <v>11278.3</v>
      </c>
      <c r="H143" s="114"/>
      <c r="I143" s="30"/>
      <c r="J143" s="29"/>
      <c r="K143" s="114"/>
      <c r="L143" s="52"/>
      <c r="M143" s="52"/>
      <c r="N143" s="114"/>
      <c r="O143" s="52"/>
      <c r="P143" s="52"/>
      <c r="Q143" s="29"/>
      <c r="R143" s="128"/>
      <c r="S143" s="45"/>
      <c r="T143" s="151">
        <f>SUM(T133:T142)</f>
        <v>11278.3</v>
      </c>
    </row>
    <row r="144" spans="1:20" ht="48.75" customHeight="1" x14ac:dyDescent="0.25">
      <c r="A144" s="166" t="s">
        <v>237</v>
      </c>
      <c r="B144" s="167"/>
      <c r="C144" s="167"/>
      <c r="D144" s="167"/>
      <c r="E144" s="167"/>
      <c r="F144" s="167"/>
      <c r="G144" s="168"/>
      <c r="H144" s="113"/>
      <c r="I144" s="169"/>
      <c r="J144" s="169"/>
      <c r="K144" s="113"/>
      <c r="L144" s="56"/>
      <c r="M144" s="56"/>
      <c r="N144" s="113"/>
      <c r="O144" s="56"/>
      <c r="P144" s="56"/>
      <c r="Q144" s="56"/>
      <c r="R144" s="187"/>
      <c r="S144" s="188"/>
      <c r="T144" s="154"/>
    </row>
    <row r="145" spans="1:20" ht="48.75" customHeight="1" x14ac:dyDescent="0.25">
      <c r="A145" s="115" t="s">
        <v>225</v>
      </c>
      <c r="B145" s="76" t="s">
        <v>226</v>
      </c>
      <c r="C145" s="59" t="s">
        <v>233</v>
      </c>
      <c r="D145" s="83" t="s">
        <v>234</v>
      </c>
      <c r="E145" s="61">
        <v>1</v>
      </c>
      <c r="F145" s="62">
        <v>6000</v>
      </c>
      <c r="G145" s="62">
        <f t="shared" ref="G145:G147" si="67">F145*E145</f>
        <v>6000</v>
      </c>
      <c r="H145" s="91"/>
      <c r="I145" s="38"/>
      <c r="J145" s="32">
        <f t="shared" ref="J145:J147" si="68">I145*E145</f>
        <v>0</v>
      </c>
      <c r="K145" s="91"/>
      <c r="L145" s="32"/>
      <c r="M145" s="32">
        <f t="shared" ref="M145:M147" si="69">L145*E145</f>
        <v>0</v>
      </c>
      <c r="N145" s="91"/>
      <c r="O145" s="32"/>
      <c r="P145" s="53">
        <f>O145*E145</f>
        <v>0</v>
      </c>
      <c r="Q145" s="143" t="s">
        <v>266</v>
      </c>
      <c r="R145" s="127">
        <v>6197.27</v>
      </c>
      <c r="S145" s="32">
        <f>R145*E145</f>
        <v>6197.27</v>
      </c>
      <c r="T145" s="148">
        <f>G145</f>
        <v>6000</v>
      </c>
    </row>
    <row r="146" spans="1:20" ht="48.75" customHeight="1" x14ac:dyDescent="0.25">
      <c r="A146" s="137" t="s">
        <v>227</v>
      </c>
      <c r="B146" s="118" t="s">
        <v>228</v>
      </c>
      <c r="C146" s="59" t="s">
        <v>235</v>
      </c>
      <c r="D146" s="83" t="s">
        <v>234</v>
      </c>
      <c r="E146" s="61">
        <v>2</v>
      </c>
      <c r="F146" s="62">
        <v>2500</v>
      </c>
      <c r="G146" s="62">
        <f t="shared" si="67"/>
        <v>5000</v>
      </c>
      <c r="H146" s="91"/>
      <c r="I146" s="38"/>
      <c r="J146" s="32">
        <f t="shared" si="68"/>
        <v>0</v>
      </c>
      <c r="K146" s="91"/>
      <c r="L146" s="32"/>
      <c r="M146" s="32">
        <f t="shared" si="69"/>
        <v>0</v>
      </c>
      <c r="N146" s="91"/>
      <c r="O146" s="32"/>
      <c r="P146" s="53">
        <f>O146*E146</f>
        <v>0</v>
      </c>
      <c r="Q146" s="143" t="s">
        <v>266</v>
      </c>
      <c r="R146" s="127">
        <v>2586.0700000000002</v>
      </c>
      <c r="S146" s="32">
        <f t="shared" ref="S146:S148" si="70">R146*E146</f>
        <v>5172.1400000000003</v>
      </c>
      <c r="T146" s="148">
        <f>G146</f>
        <v>5000</v>
      </c>
    </row>
    <row r="147" spans="1:20" ht="70.5" customHeight="1" x14ac:dyDescent="0.25">
      <c r="A147" s="137" t="s">
        <v>229</v>
      </c>
      <c r="B147" s="118" t="s">
        <v>230</v>
      </c>
      <c r="C147" s="59" t="s">
        <v>236</v>
      </c>
      <c r="D147" s="83" t="s">
        <v>39</v>
      </c>
      <c r="E147" s="61">
        <v>2</v>
      </c>
      <c r="F147" s="62">
        <v>1800</v>
      </c>
      <c r="G147" s="62">
        <f t="shared" si="67"/>
        <v>3600</v>
      </c>
      <c r="H147" s="91"/>
      <c r="I147" s="38"/>
      <c r="J147" s="32">
        <f t="shared" si="68"/>
        <v>0</v>
      </c>
      <c r="K147" s="91"/>
      <c r="L147" s="32"/>
      <c r="M147" s="32">
        <f t="shared" si="69"/>
        <v>0</v>
      </c>
      <c r="N147" s="91"/>
      <c r="O147" s="32"/>
      <c r="P147" s="53">
        <f>O147*E147</f>
        <v>0</v>
      </c>
      <c r="Q147" s="143" t="s">
        <v>266</v>
      </c>
      <c r="R147" s="127">
        <v>2617.6999999999998</v>
      </c>
      <c r="S147" s="32">
        <f t="shared" si="70"/>
        <v>5235.3999999999996</v>
      </c>
      <c r="T147" s="148">
        <f>G147</f>
        <v>3600</v>
      </c>
    </row>
    <row r="148" spans="1:20" ht="96.75" customHeight="1" x14ac:dyDescent="0.25">
      <c r="A148" s="100" t="s">
        <v>231</v>
      </c>
      <c r="B148" s="111" t="s">
        <v>232</v>
      </c>
      <c r="C148" s="59" t="s">
        <v>60</v>
      </c>
      <c r="D148" s="112" t="s">
        <v>112</v>
      </c>
      <c r="E148" s="84">
        <v>8</v>
      </c>
      <c r="F148" s="62">
        <v>750</v>
      </c>
      <c r="G148" s="102">
        <v>5800</v>
      </c>
      <c r="H148" s="90" t="s">
        <v>241</v>
      </c>
      <c r="I148" s="38">
        <v>850</v>
      </c>
      <c r="J148" s="32">
        <f>I148*E148</f>
        <v>6800</v>
      </c>
      <c r="K148" s="90" t="s">
        <v>244</v>
      </c>
      <c r="L148" s="32">
        <v>800</v>
      </c>
      <c r="M148" s="32">
        <f>L148*E148</f>
        <v>6400</v>
      </c>
      <c r="N148" s="90" t="s">
        <v>245</v>
      </c>
      <c r="O148" s="32">
        <v>750</v>
      </c>
      <c r="P148" s="53">
        <f>O148*E148</f>
        <v>6000</v>
      </c>
      <c r="Q148" s="143" t="s">
        <v>255</v>
      </c>
      <c r="R148" s="127">
        <v>500</v>
      </c>
      <c r="S148" s="32">
        <f t="shared" si="70"/>
        <v>4000</v>
      </c>
      <c r="T148" s="148">
        <f>G148</f>
        <v>5800</v>
      </c>
    </row>
    <row r="149" spans="1:20" ht="48.75" customHeight="1" x14ac:dyDescent="0.25">
      <c r="A149" s="8"/>
      <c r="B149" s="9"/>
      <c r="C149" s="8"/>
      <c r="D149" s="10"/>
      <c r="E149" s="8"/>
      <c r="F149" s="11"/>
      <c r="G149" s="139">
        <f>SUM(G145:G148)</f>
        <v>20400</v>
      </c>
      <c r="H149" s="114"/>
      <c r="I149" s="30"/>
      <c r="J149" s="30"/>
      <c r="K149" s="114"/>
      <c r="L149" s="30"/>
      <c r="M149" s="30"/>
      <c r="N149" s="114"/>
      <c r="O149" s="30"/>
      <c r="P149" s="122"/>
      <c r="Q149" s="30"/>
      <c r="R149" s="130"/>
      <c r="S149" s="30"/>
      <c r="T149" s="155">
        <f>SUM(T145:T148)</f>
        <v>20400</v>
      </c>
    </row>
    <row r="150" spans="1:20" ht="15.75" x14ac:dyDescent="0.25">
      <c r="A150" s="192"/>
      <c r="B150" s="193"/>
      <c r="C150" s="193"/>
      <c r="D150" s="193"/>
      <c r="E150" s="194"/>
      <c r="F150" s="201"/>
      <c r="G150" s="202"/>
      <c r="H150" s="46"/>
      <c r="I150" s="35"/>
      <c r="J150" s="36"/>
      <c r="K150" s="46"/>
      <c r="L150" s="36"/>
      <c r="M150" s="36"/>
      <c r="N150" s="46"/>
      <c r="O150" s="36"/>
      <c r="P150" s="123"/>
      <c r="Q150" s="123"/>
      <c r="R150" s="131"/>
      <c r="S150" s="43"/>
      <c r="T150" s="156"/>
    </row>
    <row r="151" spans="1:20" ht="48.75" customHeight="1" x14ac:dyDescent="0.25">
      <c r="A151" s="195"/>
      <c r="B151" s="196"/>
      <c r="C151" s="196"/>
      <c r="D151" s="196"/>
      <c r="E151" s="197"/>
      <c r="F151" s="119" t="s">
        <v>5</v>
      </c>
      <c r="G151" s="139">
        <v>300000</v>
      </c>
      <c r="H151" s="114"/>
      <c r="I151" s="36"/>
      <c r="J151" s="36"/>
      <c r="K151" s="114"/>
      <c r="L151" s="36"/>
      <c r="M151" s="36"/>
      <c r="N151" s="114"/>
      <c r="O151" s="36"/>
      <c r="P151" s="123"/>
      <c r="Q151" s="123"/>
      <c r="R151" s="132"/>
      <c r="S151" s="42" t="s">
        <v>5</v>
      </c>
      <c r="T151" s="148">
        <f>T149+T143+T131+T124+T112+T77+T65+T47+T22+T10</f>
        <v>300000</v>
      </c>
    </row>
    <row r="152" spans="1:20" ht="15.75" x14ac:dyDescent="0.25">
      <c r="A152" s="198"/>
      <c r="B152" s="199"/>
      <c r="C152" s="199"/>
      <c r="D152" s="199"/>
      <c r="E152" s="200"/>
      <c r="F152" s="201"/>
      <c r="G152" s="202"/>
      <c r="H152" s="46"/>
      <c r="I152" s="35"/>
      <c r="J152" s="36"/>
      <c r="K152" s="46"/>
      <c r="L152" s="36"/>
      <c r="M152" s="36"/>
      <c r="N152" s="46"/>
      <c r="O152" s="36"/>
      <c r="P152" s="123"/>
      <c r="Q152" s="123"/>
      <c r="R152" s="131"/>
      <c r="S152" s="44"/>
      <c r="T152" s="157"/>
    </row>
    <row r="153" spans="1:20" ht="48.75" customHeight="1" x14ac:dyDescent="0.25">
      <c r="I153" s="23"/>
      <c r="J153" s="14"/>
      <c r="L153" s="14"/>
      <c r="M153" s="14"/>
      <c r="O153" s="14"/>
      <c r="P153" s="14"/>
      <c r="R153" s="25"/>
      <c r="S153" s="14"/>
    </row>
    <row r="154" spans="1:20" ht="48.75" customHeight="1" x14ac:dyDescent="0.25">
      <c r="I154" s="23"/>
      <c r="J154" s="14"/>
      <c r="L154" s="14"/>
      <c r="M154" s="14"/>
      <c r="O154" s="14"/>
      <c r="P154" s="14"/>
      <c r="R154" s="25"/>
      <c r="S154" s="14"/>
      <c r="T154" s="159"/>
    </row>
  </sheetData>
  <autoFilter ref="A2:T149"/>
  <mergeCells count="83">
    <mergeCell ref="A150:E152"/>
    <mergeCell ref="F150:G150"/>
    <mergeCell ref="F152:G152"/>
    <mergeCell ref="A48:G48"/>
    <mergeCell ref="R113:S113"/>
    <mergeCell ref="K89:K92"/>
    <mergeCell ref="H105:H106"/>
    <mergeCell ref="H96:H98"/>
    <mergeCell ref="K96:K98"/>
    <mergeCell ref="K105:K106"/>
    <mergeCell ref="A144:G144"/>
    <mergeCell ref="I144:J144"/>
    <mergeCell ref="R144:S144"/>
    <mergeCell ref="H115:H116"/>
    <mergeCell ref="H127:H128"/>
    <mergeCell ref="H134:H135"/>
    <mergeCell ref="D2:D3"/>
    <mergeCell ref="E2:E3"/>
    <mergeCell ref="F2:F3"/>
    <mergeCell ref="G2:G3"/>
    <mergeCell ref="C2:C3"/>
    <mergeCell ref="A132:G132"/>
    <mergeCell ref="R48:S48"/>
    <mergeCell ref="I66:J66"/>
    <mergeCell ref="R66:S66"/>
    <mergeCell ref="I48:J48"/>
    <mergeCell ref="I132:J132"/>
    <mergeCell ref="R132:S132"/>
    <mergeCell ref="N127:N128"/>
    <mergeCell ref="A78:G78"/>
    <mergeCell ref="I78:J78"/>
    <mergeCell ref="R78:S78"/>
    <mergeCell ref="A113:G113"/>
    <mergeCell ref="I113:J113"/>
    <mergeCell ref="R125:S125"/>
    <mergeCell ref="T2:T3"/>
    <mergeCell ref="I11:J11"/>
    <mergeCell ref="R11:S11"/>
    <mergeCell ref="I23:J23"/>
    <mergeCell ref="I2:I3"/>
    <mergeCell ref="J2:J3"/>
    <mergeCell ref="R2:R3"/>
    <mergeCell ref="S2:S3"/>
    <mergeCell ref="R23:S23"/>
    <mergeCell ref="R4:S4"/>
    <mergeCell ref="I4:J4"/>
    <mergeCell ref="L2:L3"/>
    <mergeCell ref="M2:M3"/>
    <mergeCell ref="K13:K14"/>
    <mergeCell ref="O2:O3"/>
    <mergeCell ref="N13:N14"/>
    <mergeCell ref="N134:N135"/>
    <mergeCell ref="K68:K69"/>
    <mergeCell ref="N68:N69"/>
    <mergeCell ref="N105:N106"/>
    <mergeCell ref="N115:N116"/>
    <mergeCell ref="K115:K116"/>
    <mergeCell ref="K127:K128"/>
    <mergeCell ref="K134:K135"/>
    <mergeCell ref="N89:N92"/>
    <mergeCell ref="N96:N98"/>
    <mergeCell ref="H2:H3"/>
    <mergeCell ref="K2:K3"/>
    <mergeCell ref="N2:N3"/>
    <mergeCell ref="A125:G125"/>
    <mergeCell ref="I125:J125"/>
    <mergeCell ref="H13:H14"/>
    <mergeCell ref="H32:H33"/>
    <mergeCell ref="H50:H51"/>
    <mergeCell ref="H68:H69"/>
    <mergeCell ref="H89:H92"/>
    <mergeCell ref="A11:G11"/>
    <mergeCell ref="A23:G23"/>
    <mergeCell ref="A66:G66"/>
    <mergeCell ref="A4:G4"/>
    <mergeCell ref="A2:A3"/>
    <mergeCell ref="B2:B3"/>
    <mergeCell ref="Q2:Q3"/>
    <mergeCell ref="P2:P3"/>
    <mergeCell ref="K50:K51"/>
    <mergeCell ref="N50:N51"/>
    <mergeCell ref="K32:K33"/>
    <mergeCell ref="N32:N33"/>
  </mergeCells>
  <dataValidations count="1">
    <dataValidation showInputMessage="1" showErrorMessage="1" sqref="E5 F48:F64 F23:F46 E12:E21 F66:F76 F78:F111 F113:F123 F125:F130 F132:F142 F144:F148"/>
  </dataValidations>
  <hyperlinks>
    <hyperlink ref="C60" r:id="rId1"/>
    <hyperlink ref="C61" r:id="rId2"/>
    <hyperlink ref="C76" r:id="rId3"/>
    <hyperlink ref="C107" r:id="rId4"/>
    <hyperlink ref="C108" r:id="rId5"/>
    <hyperlink ref="C110" r:id="rId6" display="https://compre2.voegol.com.br/"/>
    <hyperlink ref="C123" r:id="rId7"/>
    <hyperlink ref="C142" r:id="rId8"/>
    <hyperlink ref="Q45" r:id="rId9"/>
    <hyperlink ref="Q61" r:id="rId10"/>
    <hyperlink ref="Q108" r:id="rId11"/>
    <hyperlink ref="Q21" r:id="rId12"/>
    <hyperlink ref="Q44" r:id="rId13"/>
    <hyperlink ref="Q60" r:id="rId14"/>
    <hyperlink ref="Q76" r:id="rId15"/>
    <hyperlink ref="Q107" r:id="rId16"/>
    <hyperlink ref="Q123" r:id="rId17"/>
    <hyperlink ref="Q142" r:id="rId18"/>
  </hyperlinks>
  <pageMargins left="0.23622047244094491" right="0.23622047244094491" top="0.35433070866141736" bottom="0.35433070866141736" header="0.31496062992125984" footer="0.31496062992125984"/>
  <pageSetup paperSize="9" scale="31" fitToHeight="0" orientation="landscape" r:id="rId19"/>
  <rowBreaks count="3" manualBreakCount="3">
    <brk id="87" max="16383" man="1"/>
    <brk id="119" max="16383" man="1"/>
    <brk id="152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80" zoomScaleNormal="80" workbookViewId="0">
      <selection activeCell="B4" sqref="B4"/>
    </sheetView>
  </sheetViews>
  <sheetFormatPr defaultRowHeight="15" x14ac:dyDescent="0.25"/>
  <cols>
    <col min="2" max="2" width="64.28515625" customWidth="1"/>
    <col min="3" max="3" width="55.28515625" customWidth="1"/>
  </cols>
  <sheetData>
    <row r="1" spans="1:3" ht="25.5" customHeight="1" x14ac:dyDescent="0.25">
      <c r="A1" s="6" t="s">
        <v>0</v>
      </c>
      <c r="B1" s="6" t="s">
        <v>13</v>
      </c>
      <c r="C1" s="6" t="s">
        <v>12</v>
      </c>
    </row>
    <row r="2" spans="1:3" ht="14.45" x14ac:dyDescent="0.3">
      <c r="A2" s="4"/>
      <c r="B2" s="3"/>
      <c r="C2" s="5"/>
    </row>
    <row r="3" spans="1:3" s="1" customFormat="1" ht="48.75" customHeight="1" x14ac:dyDescent="0.25">
      <c r="A3" s="134" t="s">
        <v>49</v>
      </c>
      <c r="B3" s="80" t="s">
        <v>50</v>
      </c>
      <c r="C3" s="2" t="s">
        <v>28</v>
      </c>
    </row>
    <row r="4" spans="1:3" ht="48.75" customHeight="1" x14ac:dyDescent="0.25">
      <c r="A4" s="134" t="s">
        <v>128</v>
      </c>
      <c r="B4" s="96" t="s">
        <v>129</v>
      </c>
      <c r="C4" s="2" t="s">
        <v>29</v>
      </c>
    </row>
    <row r="5" spans="1:3" ht="48.75" customHeight="1" x14ac:dyDescent="0.25">
      <c r="A5" s="16"/>
      <c r="B5" s="28"/>
      <c r="C5" s="2" t="s">
        <v>28</v>
      </c>
    </row>
    <row r="6" spans="1:3" ht="48.75" customHeight="1" x14ac:dyDescent="0.25">
      <c r="A6" s="16"/>
      <c r="B6" s="28"/>
      <c r="C6" s="2" t="s">
        <v>28</v>
      </c>
    </row>
    <row r="7" spans="1:3" ht="48.75" customHeight="1" x14ac:dyDescent="0.25">
      <c r="A7" s="16"/>
      <c r="B7" s="28"/>
      <c r="C7" s="2" t="s">
        <v>28</v>
      </c>
    </row>
    <row r="8" spans="1:3" ht="48.75" customHeight="1" x14ac:dyDescent="0.25">
      <c r="A8" s="16"/>
      <c r="B8" s="28"/>
      <c r="C8" s="2" t="s">
        <v>30</v>
      </c>
    </row>
    <row r="9" spans="1:3" ht="48.75" customHeight="1" x14ac:dyDescent="0.25">
      <c r="A9" s="20"/>
      <c r="B9" s="22"/>
      <c r="C9" s="27" t="s">
        <v>25</v>
      </c>
    </row>
    <row r="10" spans="1:3" ht="48.75" customHeight="1" x14ac:dyDescent="0.25">
      <c r="A10" s="20"/>
      <c r="B10" s="22"/>
      <c r="C10" s="27" t="s">
        <v>25</v>
      </c>
    </row>
    <row r="11" spans="1:3" ht="48.75" customHeight="1" x14ac:dyDescent="0.25">
      <c r="A11" s="20"/>
      <c r="B11" s="22"/>
      <c r="C11" s="27" t="s">
        <v>25</v>
      </c>
    </row>
    <row r="12" spans="1:3" ht="48.75" customHeight="1" x14ac:dyDescent="0.25">
      <c r="A12" s="20"/>
      <c r="B12" s="21"/>
      <c r="C12" s="27" t="s">
        <v>26</v>
      </c>
    </row>
    <row r="13" spans="1:3" ht="48.75" customHeight="1" x14ac:dyDescent="0.25">
      <c r="A13" s="20"/>
      <c r="B13" s="21"/>
      <c r="C13" s="203" t="s">
        <v>27</v>
      </c>
    </row>
    <row r="14" spans="1:3" ht="48.75" customHeight="1" x14ac:dyDescent="0.25">
      <c r="A14" s="20"/>
      <c r="B14" s="22"/>
      <c r="C14" s="204"/>
    </row>
    <row r="15" spans="1:3" s="1" customFormat="1" ht="48.75" customHeight="1" x14ac:dyDescent="0.25">
      <c r="A15" s="20"/>
      <c r="B15" s="22"/>
      <c r="C15" s="204"/>
    </row>
    <row r="16" spans="1:3" s="1" customFormat="1" ht="48.75" customHeight="1" x14ac:dyDescent="0.25">
      <c r="A16" s="20"/>
      <c r="B16" s="22"/>
      <c r="C16" s="204"/>
    </row>
    <row r="17" spans="1:3" ht="48.75" customHeight="1" x14ac:dyDescent="0.25">
      <c r="A17" s="20"/>
      <c r="B17" s="22"/>
      <c r="C17" s="205"/>
    </row>
  </sheetData>
  <mergeCells count="1">
    <mergeCell ref="C13:C1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Analise Financeira</vt:lpstr>
      <vt:lpstr>Diligência</vt:lpstr>
      <vt:lpstr>'Analise Financeira'!Area_de_impressao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Henrique de O. Silva</dc:creator>
  <cp:lastModifiedBy>Terezinha</cp:lastModifiedBy>
  <cp:lastPrinted>2019-04-08T13:55:52Z</cp:lastPrinted>
  <dcterms:created xsi:type="dcterms:W3CDTF">2017-07-24T13:11:12Z</dcterms:created>
  <dcterms:modified xsi:type="dcterms:W3CDTF">2019-06-13T16:25:43Z</dcterms:modified>
</cp:coreProperties>
</file>